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400"/>
  </bookViews>
  <sheets>
    <sheet name="2025 Commission 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'2025 Commission '!$A$2:$P$11</definedName>
    <definedName name="_xlnm.Print_Titles" localSheetId="0">'2025 Commission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HEQ063</author>
  </authors>
  <commentList>
    <comment ref="F5" authorId="0">
      <text>
        <r>
          <rPr>
            <b/>
            <sz val="9"/>
            <rFont val="宋体"/>
            <charset val="134"/>
          </rPr>
          <t>HEQ063:</t>
        </r>
        <r>
          <rPr>
            <sz val="9"/>
            <rFont val="宋体"/>
            <charset val="134"/>
          </rPr>
          <t xml:space="preserve">
CURRENCY: DOP</t>
        </r>
      </text>
    </comment>
    <comment ref="C10" authorId="0">
      <text>
        <r>
          <rPr>
            <b/>
            <sz val="9"/>
            <rFont val="宋体"/>
            <charset val="134"/>
          </rPr>
          <t>HEQ063:</t>
        </r>
        <r>
          <rPr>
            <sz val="9"/>
            <rFont val="宋体"/>
            <charset val="134"/>
          </rPr>
          <t xml:space="preserve">
STILL NOT SIGEDN THE CONTRACT YET</t>
        </r>
      </text>
    </comment>
  </commentList>
</comments>
</file>

<file path=xl/sharedStrings.xml><?xml version="1.0" encoding="utf-8"?>
<sst xmlns="http://schemas.openxmlformats.org/spreadsheetml/2006/main" count="54" uniqueCount="39">
  <si>
    <t>Country</t>
  </si>
  <si>
    <t xml:space="preserve">Client </t>
  </si>
  <si>
    <t>Client PO#</t>
  </si>
  <si>
    <t>HEXING Order No.</t>
  </si>
  <si>
    <t>Incoterm</t>
  </si>
  <si>
    <t>Order Payment Information</t>
  </si>
  <si>
    <t>Commission Amount to Naftex</t>
  </si>
  <si>
    <t>Total Order Amount</t>
  </si>
  <si>
    <t>Received payment</t>
  </si>
  <si>
    <t>Balanced payment</t>
  </si>
  <si>
    <t>Order Payment</t>
  </si>
  <si>
    <t>Special Com.</t>
  </si>
  <si>
    <t xml:space="preserve">NAFTEX COMISION </t>
  </si>
  <si>
    <t>Total Commission</t>
  </si>
  <si>
    <t>Dominica</t>
  </si>
  <si>
    <t>EDENORTE</t>
  </si>
  <si>
    <t>ADQ-069-2024</t>
  </si>
  <si>
    <t>PWDO250001</t>
  </si>
  <si>
    <t>DDP</t>
  </si>
  <si>
    <t>Jamaica</t>
  </si>
  <si>
    <t>JPS</t>
  </si>
  <si>
    <t>1743993</t>
  </si>
  <si>
    <t>PWJM250001+0002</t>
  </si>
  <si>
    <t>CIF</t>
  </si>
  <si>
    <t>EDEESTE</t>
  </si>
  <si>
    <t>EDEESTE-GC-C-2024-0025</t>
  </si>
  <si>
    <t>PWDO250004</t>
  </si>
  <si>
    <t>EDESUR</t>
  </si>
  <si>
    <t>0385-2025</t>
  </si>
  <si>
    <t>PWDO250019+0020</t>
  </si>
  <si>
    <t>CIP</t>
  </si>
  <si>
    <t>0446-2025</t>
  </si>
  <si>
    <t>PWDO250021</t>
  </si>
  <si>
    <t>0434-2025</t>
  </si>
  <si>
    <t>PWDO250022</t>
  </si>
  <si>
    <t>0450-2025</t>
  </si>
  <si>
    <t>PWDO250025+PWDO260001</t>
  </si>
  <si>
    <t>PWDO250023+0024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</si>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</sst>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[$-F800]dddd\,\ mmmm\ dd\,\ yyyy"/>
    <numFmt numFmtId="178" formatCode="\$#,##0.00;\-\$#,##0.00"/>
  </numFmts>
  <fonts count="30">
    <font>
      <sz val="11"/>
      <color theme="1"/>
      <name val="宋体"/>
      <charset val="134"/>
      <scheme val="minor"/>
    </font>
    <font>
      <sz val="11"/>
      <color rgb="FF002060"/>
      <name val="Calibri"/>
      <charset val="134"/>
    </font>
    <font>
      <sz val="11"/>
      <color theme="1"/>
      <name val="Calibri"/>
      <charset val="134"/>
    </font>
    <font>
      <b/>
      <sz val="11"/>
      <color rgb="FF002060"/>
      <name val="Calibri"/>
      <charset val="134"/>
    </font>
    <font>
      <b/>
      <sz val="11"/>
      <color theme="1"/>
      <name val="Calibri"/>
      <charset val="134"/>
    </font>
    <font>
      <sz val="11"/>
      <color theme="3"/>
      <name val="Calibri"/>
      <charset val="134"/>
    </font>
    <font>
      <sz val="11"/>
      <color rgb="FFFF0000"/>
      <name val="Calibri"/>
      <charset val="134"/>
    </font>
    <font>
      <sz val="11"/>
      <name val="Calibri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7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8" borderId="9">
      <alignment vertical="center"/>
    </xf>
    <xf numFmtId="0" fontId="18" fillId="9" borderId="10">
      <alignment vertical="center"/>
    </xf>
    <xf numFmtId="0" fontId="19" fillId="9" borderId="9">
      <alignment vertical="center"/>
    </xf>
    <xf numFmtId="0" fontId="20" fillId="10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7" fillId="34" borderId="0">
      <alignment vertical="center"/>
    </xf>
    <xf numFmtId="0" fontId="27" fillId="35" borderId="0">
      <alignment vertical="center"/>
    </xf>
    <xf numFmtId="0" fontId="26" fillId="36" borderId="0">
      <alignment vertical="center"/>
    </xf>
    <xf numFmtId="176" fontId="0" fillId="0" borderId="0" applyFont="0" applyFill="0" applyBorder="0" applyAlignment="0" applyProtection="0"/>
  </cellStyleXfs>
  <cellXfs count="34">
    <xf numFmtId="0" fontId="0" fillId="0" borderId="0" xfId="0" applyAlignment="1">
      <alignment vertical="center"/>
    </xf>
    <xf numFmtId="177" fontId="1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Font="1" applyAlignment="1">
      <alignment vertical="center"/>
    </xf>
    <xf numFmtId="177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177" fontId="2" fillId="4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176" fontId="5" fillId="5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176" fontId="6" fillId="5" borderId="1" xfId="49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176" fontId="5" fillId="0" borderId="0" xfId="49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vertical="center" wrapText="1"/>
    </xf>
    <xf numFmtId="9" fontId="7" fillId="3" borderId="1" xfId="3" applyFont="1" applyFill="1" applyBorder="1" applyAlignment="1">
      <alignment horizontal="center" vertical="center"/>
    </xf>
    <xf numFmtId="176" fontId="5" fillId="4" borderId="1" xfId="49" applyNumberFormat="1" applyFont="1" applyFill="1" applyBorder="1" applyAlignment="1">
      <alignment horizontal="center" vertical="center"/>
    </xf>
    <xf numFmtId="9" fontId="7" fillId="5" borderId="1" xfId="3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178" fontId="3" fillId="6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illares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xSplit="4" ySplit="2" topLeftCell="F3" activePane="bottomRight" state="frozen"/>
      <selection/>
      <selection pane="topRight"/>
      <selection pane="bottomLeft"/>
      <selection pane="bottomRight" activeCell="K17" sqref="K17"/>
    </sheetView>
  </sheetViews>
  <sheetFormatPr defaultColWidth="9" defaultRowHeight="14.5"/>
  <cols>
    <col min="1" max="1" width="11.6272727272727" style="2" customWidth="1"/>
    <col min="2" max="2" width="9.63636363636364" style="2" customWidth="1"/>
    <col min="3" max="3" width="14.5" style="3" customWidth="1"/>
    <col min="4" max="4" width="20.0909090909091" style="2" customWidth="1"/>
    <col min="5" max="5" width="11.1272727272727" style="2" customWidth="1"/>
    <col min="6" max="6" width="13.6272727272727" style="2" customWidth="1"/>
    <col min="7" max="7" width="13.7545454545455" style="2" customWidth="1"/>
    <col min="8" max="8" width="13.5" style="2" customWidth="1"/>
    <col min="9" max="9" width="10.7545454545455" style="4" customWidth="1"/>
    <col min="10" max="10" width="14.5" style="2" customWidth="1"/>
    <col min="11" max="11" width="15.5" style="2" customWidth="1"/>
    <col min="12" max="12" width="15.7545454545455" style="2" customWidth="1"/>
    <col min="13" max="13" width="43.6272727272727" style="2" customWidth="1"/>
    <col min="14" max="14" width="13.3727272727273" style="2" customWidth="1"/>
    <col min="15" max="15" width="9" style="2"/>
    <col min="16" max="16" width="13.3727272727273" style="2" customWidth="1"/>
    <col min="17" max="16377" width="9" style="2"/>
    <col min="16378" max="16384" width="9" style="5"/>
  </cols>
  <sheetData>
    <row r="1" ht="33" customHeight="1" spans="1:12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9" t="s">
        <v>5</v>
      </c>
      <c r="G1" s="10"/>
      <c r="H1" s="10"/>
      <c r="I1" s="26"/>
      <c r="J1" s="9" t="s">
        <v>6</v>
      </c>
      <c r="K1" s="10"/>
      <c r="L1" s="26"/>
    </row>
    <row r="2" s="1" customFormat="1" ht="33" customHeight="1" spans="1:12">
      <c r="A2" s="6"/>
      <c r="B2" s="6"/>
      <c r="C2" s="7"/>
      <c r="D2" s="8"/>
      <c r="E2" s="6"/>
      <c r="F2" s="11" t="s">
        <v>7</v>
      </c>
      <c r="G2" s="12" t="s">
        <v>8</v>
      </c>
      <c r="H2" s="12" t="s">
        <v>9</v>
      </c>
      <c r="I2" s="12" t="s">
        <v>10</v>
      </c>
      <c r="J2" s="11" t="s">
        <v>11</v>
      </c>
      <c r="K2" s="11" t="s">
        <v>12</v>
      </c>
      <c r="L2" s="27" t="s">
        <v>13</v>
      </c>
    </row>
    <row r="3" s="2" customFormat="1" spans="1:12">
      <c r="A3" s="13" t="s">
        <v>14</v>
      </c>
      <c r="B3" s="14" t="s">
        <v>15</v>
      </c>
      <c r="C3" s="15" t="s">
        <v>16</v>
      </c>
      <c r="D3" s="16" t="s">
        <v>17</v>
      </c>
      <c r="E3" s="17" t="s">
        <v>18</v>
      </c>
      <c r="F3" s="18">
        <v>680315.28</v>
      </c>
      <c r="G3" s="19">
        <f>F3*(20%+80%)</f>
        <v>680315.28</v>
      </c>
      <c r="H3" s="19">
        <f>F3-G3</f>
        <v>0</v>
      </c>
      <c r="I3" s="28">
        <f>G3/F3</f>
        <v>1</v>
      </c>
      <c r="J3" s="29">
        <v>0</v>
      </c>
      <c r="K3" s="18">
        <v>28826.92</v>
      </c>
      <c r="L3" s="18">
        <f>J3+K3</f>
        <v>28826.92</v>
      </c>
    </row>
    <row r="4" s="2" customFormat="1" spans="1:12">
      <c r="A4" s="13" t="s">
        <v>19</v>
      </c>
      <c r="B4" s="14" t="s">
        <v>20</v>
      </c>
      <c r="C4" s="15" t="s">
        <v>21</v>
      </c>
      <c r="D4" s="16" t="s">
        <v>22</v>
      </c>
      <c r="E4" s="17" t="s">
        <v>23</v>
      </c>
      <c r="F4" s="18">
        <v>1048896</v>
      </c>
      <c r="G4" s="19">
        <f>511928+290600+246368</f>
        <v>1048896</v>
      </c>
      <c r="H4" s="19">
        <f>F4-G4</f>
        <v>0</v>
      </c>
      <c r="I4" s="28">
        <f>G4/F4</f>
        <v>1</v>
      </c>
      <c r="J4" s="29">
        <v>0</v>
      </c>
      <c r="K4" s="18">
        <v>150810.6</v>
      </c>
      <c r="L4" s="18">
        <f>J4+K4</f>
        <v>150810.6</v>
      </c>
    </row>
    <row r="5" s="2" customFormat="1" ht="29" spans="1:12">
      <c r="A5" s="13" t="s">
        <v>14</v>
      </c>
      <c r="B5" s="14" t="s">
        <v>24</v>
      </c>
      <c r="C5" s="15" t="s">
        <v>25</v>
      </c>
      <c r="D5" s="16" t="s">
        <v>26</v>
      </c>
      <c r="E5" s="17" t="s">
        <v>23</v>
      </c>
      <c r="F5" s="20">
        <v>21397635.8861</v>
      </c>
      <c r="G5" s="19">
        <v>0</v>
      </c>
      <c r="H5" s="21">
        <f>F5-G5</f>
        <v>21397635.8861</v>
      </c>
      <c r="I5" s="30">
        <f>G5/F5</f>
        <v>0</v>
      </c>
      <c r="J5" s="29">
        <v>0</v>
      </c>
      <c r="K5" s="18">
        <v>10624.85</v>
      </c>
      <c r="L5" s="18">
        <f>J5+K5</f>
        <v>10624.85</v>
      </c>
    </row>
    <row r="6" s="2" customFormat="1" spans="1:12">
      <c r="A6" s="13" t="s">
        <v>14</v>
      </c>
      <c r="B6" s="14" t="s">
        <v>27</v>
      </c>
      <c r="C6" s="15" t="s">
        <v>28</v>
      </c>
      <c r="D6" s="16" t="s">
        <v>29</v>
      </c>
      <c r="E6" s="17" t="s">
        <v>30</v>
      </c>
      <c r="F6" s="18">
        <v>982010</v>
      </c>
      <c r="G6" s="19">
        <f>F6*0.2</f>
        <v>196402</v>
      </c>
      <c r="H6" s="19">
        <f>F6-G6</f>
        <v>785608</v>
      </c>
      <c r="I6" s="30">
        <f>G6/F6</f>
        <v>0.2</v>
      </c>
      <c r="J6" s="29">
        <v>0</v>
      </c>
      <c r="K6" s="18">
        <v>47350.5</v>
      </c>
      <c r="L6" s="18">
        <f>J6+K6</f>
        <v>47350.5</v>
      </c>
    </row>
    <row r="7" s="2" customFormat="1" spans="1:12">
      <c r="A7" s="13" t="s">
        <v>14</v>
      </c>
      <c r="B7" s="14" t="s">
        <v>27</v>
      </c>
      <c r="C7" s="15" t="s">
        <v>31</v>
      </c>
      <c r="D7" s="16" t="s">
        <v>32</v>
      </c>
      <c r="E7" s="17" t="s">
        <v>23</v>
      </c>
      <c r="F7" s="18">
        <v>1575289.2</v>
      </c>
      <c r="G7" s="19">
        <v>0</v>
      </c>
      <c r="H7" s="19">
        <f>F7-G7</f>
        <v>1575289.2</v>
      </c>
      <c r="I7" s="30">
        <f>G7/F7</f>
        <v>0</v>
      </c>
      <c r="J7" s="29">
        <v>0</v>
      </c>
      <c r="K7" s="18">
        <v>17903.01</v>
      </c>
      <c r="L7" s="18">
        <f>J7+K7</f>
        <v>17903.01</v>
      </c>
    </row>
    <row r="8" s="2" customFormat="1" spans="1:12">
      <c r="A8" s="13" t="s">
        <v>14</v>
      </c>
      <c r="B8" s="14" t="s">
        <v>27</v>
      </c>
      <c r="C8" s="15" t="s">
        <v>33</v>
      </c>
      <c r="D8" s="16" t="s">
        <v>34</v>
      </c>
      <c r="E8" s="17" t="s">
        <v>23</v>
      </c>
      <c r="F8" s="18">
        <v>2945340.27</v>
      </c>
      <c r="G8" s="19">
        <f>F8*0.2</f>
        <v>589068.054</v>
      </c>
      <c r="H8" s="19">
        <f>F8-G8</f>
        <v>2356272.216</v>
      </c>
      <c r="I8" s="30">
        <f>G8/F8</f>
        <v>0.2</v>
      </c>
      <c r="J8" s="29">
        <v>0</v>
      </c>
      <c r="K8" s="18">
        <v>88360.21</v>
      </c>
      <c r="L8" s="18">
        <f>J8+K8</f>
        <v>88360.21</v>
      </c>
    </row>
    <row r="9" s="2" customFormat="1" ht="29" spans="1:12">
      <c r="A9" s="13" t="s">
        <v>14</v>
      </c>
      <c r="B9" s="14" t="s">
        <v>27</v>
      </c>
      <c r="C9" s="15" t="s">
        <v>35</v>
      </c>
      <c r="D9" s="16" t="s">
        <v>36</v>
      </c>
      <c r="E9" s="17" t="s">
        <v>18</v>
      </c>
      <c r="F9" s="18">
        <v>13128174.89</v>
      </c>
      <c r="G9" s="19">
        <f>F9*0.2</f>
        <v>2625634.978</v>
      </c>
      <c r="H9" s="19">
        <f>F9-G9</f>
        <v>10502539.912</v>
      </c>
      <c r="I9" s="30">
        <f>G9/F9</f>
        <v>0.2</v>
      </c>
      <c r="J9" s="29">
        <v>0</v>
      </c>
      <c r="K9" s="18">
        <v>222511.44</v>
      </c>
      <c r="L9" s="18">
        <f>J9+K9</f>
        <v>222511.44</v>
      </c>
    </row>
    <row r="10" s="2" customFormat="1" spans="1:12">
      <c r="A10" s="13" t="s">
        <v>14</v>
      </c>
      <c r="B10" s="14" t="s">
        <v>15</v>
      </c>
      <c r="C10" s="15"/>
      <c r="D10" s="16" t="s">
        <v>37</v>
      </c>
      <c r="E10" s="17" t="s">
        <v>18</v>
      </c>
      <c r="F10" s="18">
        <v>170694.08</v>
      </c>
      <c r="G10" s="19">
        <v>0</v>
      </c>
      <c r="H10" s="19">
        <f>F10-G10</f>
        <v>170694.08</v>
      </c>
      <c r="I10" s="30">
        <f>G10/F10</f>
        <v>0</v>
      </c>
      <c r="J10" s="29">
        <v>0</v>
      </c>
      <c r="K10" s="18">
        <v>2893.12</v>
      </c>
      <c r="L10" s="18">
        <f>J10+K10</f>
        <v>2893.12</v>
      </c>
    </row>
    <row r="11" s="2" customFormat="1" spans="3:12">
      <c r="C11" s="22"/>
      <c r="D11" s="23"/>
      <c r="E11" s="24"/>
      <c r="G11" s="25"/>
      <c r="H11" s="25"/>
      <c r="J11" s="31"/>
      <c r="K11" s="32" t="s">
        <v>38</v>
      </c>
      <c r="L11" s="33">
        <f>SUM(L3:L10)</f>
        <v>569280.65</v>
      </c>
    </row>
  </sheetData>
  <autoFilter xmlns:etc="http://www.wps.cn/officeDocument/2017/etCustomData" ref="A2:P11" etc:filterBottomFollowUsedRange="0">
    <extLst/>
  </autoFilter>
  <mergeCells count="7">
    <mergeCell ref="F1:I1"/>
    <mergeCell ref="J1:L1"/>
    <mergeCell ref="A1:A2"/>
    <mergeCell ref="B1:B2"/>
    <mergeCell ref="C1:C2"/>
    <mergeCell ref="D1:D2"/>
    <mergeCell ref="E1:E2"/>
  </mergeCells>
  <pageMargins left="0.15748031496063" right="0.15748031496063" top="0.196850393700787" bottom="0.23" header="0.17" footer="0.31496062992126"/>
  <pageSetup paperSize="9" scale="68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 Commission 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钱皓明</dc:creator>
  <cp:lastModifiedBy>贝西（Bessie）</cp:lastModifiedBy>
  <dcterms:created xsi:type="dcterms:W3CDTF">2023-05-12T11:15:00Z</dcterms:created>
  <dcterms:modified xsi:type="dcterms:W3CDTF">2026-02-27T10:38:18Z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90CA370ED6B34766937D45F199E6C87A_12</vt:lpwstr>
  </property>
</Properties>
</file>