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han Rodriguez\OneDrive - FIDEICOMISO RD VIAL\Escritorio\2026\"/>
    </mc:Choice>
  </mc:AlternateContent>
  <xr:revisionPtr revIDLastSave="0" documentId="13_ncr:1_{FE35437E-811A-4DBF-A562-AA12573EF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DE RIESGO" sheetId="1" r:id="rId1"/>
    <sheet name="TABLAS DE VALORACIÓN" sheetId="2" r:id="rId2"/>
  </sheets>
  <definedNames>
    <definedName name="_xlnm.Print_Area" localSheetId="1">'TABLAS DE VALORACIÓN'!$A$1:$P$65</definedName>
    <definedName name="ASIGNACIÓN">#REF!</definedName>
    <definedName name="CLASE">#REF!</definedName>
    <definedName name="ETAPA">#REF!</definedName>
    <definedName name="FUENTE">#REF!</definedName>
    <definedName name="IMPACTO">#REF!</definedName>
    <definedName name="PROBABILIDAD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  <c r="AB17" i="1"/>
  <c r="D17" i="1"/>
  <c r="C17" i="1"/>
  <c r="E17" i="1"/>
  <c r="AB21" i="1"/>
  <c r="AB20" i="1"/>
  <c r="W20" i="1"/>
  <c r="E20" i="1"/>
  <c r="AB19" i="1"/>
  <c r="D19" i="1"/>
  <c r="X18" i="1"/>
  <c r="X17" i="1"/>
  <c r="X16" i="1"/>
  <c r="X15" i="1"/>
  <c r="M14" i="1"/>
  <c r="M15" i="1"/>
  <c r="M16" i="1"/>
  <c r="M17" i="1"/>
  <c r="M18" i="1"/>
  <c r="M19" i="1"/>
  <c r="M20" i="1"/>
  <c r="M21" i="1"/>
  <c r="N22" i="1"/>
  <c r="N23" i="1"/>
  <c r="K58" i="2"/>
  <c r="J58" i="2"/>
  <c r="I58" i="2"/>
  <c r="H58" i="2"/>
  <c r="G58" i="2"/>
  <c r="K57" i="2"/>
  <c r="J57" i="2"/>
  <c r="I57" i="2"/>
  <c r="H57" i="2"/>
  <c r="G57" i="2"/>
  <c r="K56" i="2"/>
  <c r="J56" i="2"/>
  <c r="I56" i="2"/>
  <c r="H56" i="2"/>
  <c r="G56" i="2"/>
  <c r="K55" i="2"/>
  <c r="J55" i="2"/>
  <c r="I55" i="2"/>
  <c r="H55" i="2"/>
  <c r="G55" i="2"/>
  <c r="K54" i="2"/>
  <c r="J54" i="2"/>
  <c r="I54" i="2"/>
  <c r="H54" i="2"/>
  <c r="G54" i="2"/>
  <c r="U33" i="1"/>
  <c r="T33" i="1"/>
  <c r="R33" i="1"/>
  <c r="V33" i="1" s="1"/>
  <c r="M33" i="1"/>
  <c r="L33" i="1"/>
  <c r="J33" i="1"/>
  <c r="N33" i="1" s="1"/>
  <c r="U32" i="1"/>
  <c r="T32" i="1"/>
  <c r="R32" i="1"/>
  <c r="V32" i="1" s="1"/>
  <c r="M32" i="1"/>
  <c r="L32" i="1"/>
  <c r="J32" i="1"/>
  <c r="N32" i="1" s="1"/>
  <c r="U31" i="1"/>
  <c r="T31" i="1"/>
  <c r="R31" i="1"/>
  <c r="V31" i="1" s="1"/>
  <c r="N31" i="1"/>
  <c r="M31" i="1"/>
  <c r="L31" i="1"/>
  <c r="J31" i="1"/>
  <c r="U30" i="1"/>
  <c r="T30" i="1"/>
  <c r="R30" i="1"/>
  <c r="V30" i="1" s="1"/>
  <c r="M30" i="1"/>
  <c r="L30" i="1"/>
  <c r="J30" i="1"/>
  <c r="N30" i="1" s="1"/>
  <c r="U29" i="1"/>
  <c r="T29" i="1"/>
  <c r="R29" i="1"/>
  <c r="V29" i="1" s="1"/>
  <c r="M29" i="1"/>
  <c r="L29" i="1"/>
  <c r="J29" i="1"/>
  <c r="N29" i="1" s="1"/>
  <c r="U28" i="1"/>
  <c r="T28" i="1"/>
  <c r="R28" i="1"/>
  <c r="V28" i="1" s="1"/>
  <c r="N28" i="1"/>
  <c r="M28" i="1"/>
  <c r="L28" i="1"/>
  <c r="J28" i="1"/>
  <c r="U27" i="1"/>
  <c r="T27" i="1"/>
  <c r="R27" i="1"/>
  <c r="V27" i="1" s="1"/>
  <c r="M27" i="1"/>
  <c r="L27" i="1"/>
  <c r="J27" i="1"/>
  <c r="N27" i="1" s="1"/>
  <c r="U26" i="1"/>
  <c r="T26" i="1"/>
  <c r="R26" i="1"/>
  <c r="V26" i="1" s="1"/>
  <c r="M26" i="1"/>
  <c r="L26" i="1"/>
  <c r="J26" i="1"/>
  <c r="N26" i="1" s="1"/>
  <c r="U25" i="1"/>
  <c r="T25" i="1"/>
  <c r="R25" i="1"/>
  <c r="V25" i="1" s="1"/>
  <c r="N25" i="1"/>
  <c r="M25" i="1"/>
  <c r="L25" i="1"/>
  <c r="J25" i="1"/>
  <c r="U24" i="1"/>
  <c r="T24" i="1"/>
  <c r="R24" i="1"/>
  <c r="V24" i="1" s="1"/>
  <c r="M24" i="1"/>
  <c r="L24" i="1"/>
  <c r="J24" i="1"/>
  <c r="N24" i="1" s="1"/>
  <c r="U23" i="1"/>
  <c r="T23" i="1"/>
  <c r="R23" i="1"/>
  <c r="V23" i="1" s="1"/>
  <c r="L23" i="1"/>
  <c r="J23" i="1"/>
  <c r="U22" i="1"/>
  <c r="T22" i="1"/>
  <c r="R22" i="1"/>
  <c r="V22" i="1" s="1"/>
  <c r="L22" i="1"/>
  <c r="J22" i="1"/>
  <c r="U21" i="1"/>
  <c r="T21" i="1"/>
  <c r="R21" i="1"/>
  <c r="L21" i="1"/>
  <c r="J21" i="1"/>
  <c r="U20" i="1"/>
  <c r="T20" i="1"/>
  <c r="R20" i="1"/>
  <c r="L20" i="1"/>
  <c r="J20" i="1"/>
  <c r="U19" i="1"/>
  <c r="T19" i="1"/>
  <c r="R19" i="1"/>
  <c r="L19" i="1"/>
  <c r="J19" i="1"/>
  <c r="U18" i="1"/>
  <c r="T18" i="1"/>
  <c r="R18" i="1"/>
  <c r="L18" i="1"/>
  <c r="J18" i="1"/>
  <c r="U17" i="1"/>
  <c r="T17" i="1"/>
  <c r="R17" i="1"/>
  <c r="L17" i="1"/>
  <c r="J17" i="1"/>
  <c r="U16" i="1"/>
  <c r="T16" i="1"/>
  <c r="R16" i="1"/>
  <c r="V16" i="1" s="1"/>
  <c r="L16" i="1"/>
  <c r="J16" i="1"/>
  <c r="U15" i="1"/>
  <c r="T15" i="1"/>
  <c r="R15" i="1"/>
  <c r="L15" i="1"/>
  <c r="J15" i="1"/>
  <c r="U14" i="1"/>
  <c r="T14" i="1"/>
  <c r="R14" i="1"/>
  <c r="V14" i="1" s="1"/>
  <c r="L14" i="1"/>
  <c r="J14" i="1"/>
  <c r="N14" i="1" s="1"/>
  <c r="V21" i="1" l="1"/>
  <c r="N21" i="1"/>
  <c r="V20" i="1"/>
  <c r="N20" i="1"/>
  <c r="V19" i="1"/>
  <c r="N19" i="1"/>
  <c r="V18" i="1"/>
  <c r="N18" i="1"/>
  <c r="V17" i="1"/>
  <c r="N17" i="1"/>
  <c r="N16" i="1"/>
  <c r="V15" i="1"/>
  <c r="N15" i="1"/>
</calcChain>
</file>

<file path=xl/sharedStrings.xml><?xml version="1.0" encoding="utf-8"?>
<sst xmlns="http://schemas.openxmlformats.org/spreadsheetml/2006/main" count="315" uniqueCount="251">
  <si>
    <t xml:space="preserve">INSERTAR LOGO AQUÍ </t>
  </si>
  <si>
    <t>INSERTAR NOMBRE DE LA INSTITUCIÓN AQUÍ</t>
  </si>
  <si>
    <t>Código</t>
  </si>
  <si>
    <t>FO.DGCP.PCR.009</t>
  </si>
  <si>
    <t xml:space="preserve">MATRIZ DE IDENTIFICACIÓN, VALORACIÓN Y ASIGNACIÓN DE RIESGOS
</t>
  </si>
  <si>
    <t>Versión 2</t>
  </si>
  <si>
    <t>Pág. 1 de 1</t>
  </si>
  <si>
    <t>Fecha</t>
  </si>
  <si>
    <t xml:space="preserve">NÚMERO DE PROCESO DE REFERENCIA </t>
  </si>
  <si>
    <t xml:space="preserve">INSERTAR EL NÚMERO DE PROCESO DE CONTRATACIÓN AQUÍ </t>
  </si>
  <si>
    <t>ANEXO NÚM.</t>
  </si>
  <si>
    <t>FECHA</t>
  </si>
  <si>
    <t xml:space="preserve">MATRIZ DE GESTIÓN DE RIESGO </t>
  </si>
  <si>
    <t>IDENTIFICACIÓN DEL RIESGO</t>
  </si>
  <si>
    <t>VALARACIÓN DEL RIESGO</t>
  </si>
  <si>
    <t>EVALUACIÓN DEL CONTROL</t>
  </si>
  <si>
    <t>N°</t>
  </si>
  <si>
    <t>CLASE</t>
  </si>
  <si>
    <t>FUENTE</t>
  </si>
  <si>
    <t>ETAPAS</t>
  </si>
  <si>
    <t>TIPO</t>
  </si>
  <si>
    <t>FACTORES DE RIESGO (DESCRIPCIÓN QUÉ PUEDE PASAR Y, COMO PUEDE OCURRIR)</t>
  </si>
  <si>
    <t>EFECTOS OBSERVABLES</t>
  </si>
  <si>
    <t>PROBABILIDAD</t>
  </si>
  <si>
    <t>IMPACTO</t>
  </si>
  <si>
    <t>VALORACIÓN DEL RIESGO</t>
  </si>
  <si>
    <t>CATEGORÍA</t>
  </si>
  <si>
    <t>¿A QUIEN SE LE ASIGNA?</t>
  </si>
  <si>
    <t>TRATAMIENTO/CONTROLES A SER IMPLEMENTADOS</t>
  </si>
  <si>
    <t>IMPACTO DESPUES DE TRATAMIENTO</t>
  </si>
  <si>
    <t>¿AFECTA LA EJECUCIÓN DEL PROCESO DE CONTRATACIÓN?</t>
  </si>
  <si>
    <t>PERSONA RESPONSABLE DE IMPLEMENTAR EL TRATAMIENTO</t>
  </si>
  <si>
    <t>FECHA ESTIMADA EN QUE SE INICIA EL TRATAMIENTO</t>
  </si>
  <si>
    <t>FECHA ESTIMADA QUE SE COMPLETA EL TRATAMIENTO</t>
  </si>
  <si>
    <t>MONITOREO Y REVISIÓN</t>
  </si>
  <si>
    <t>¿CÓMO SE REALIZA EL MONITOREO?</t>
  </si>
  <si>
    <t>¿PERIODICIDAD?</t>
  </si>
  <si>
    <t>R1</t>
  </si>
  <si>
    <t>Específico</t>
  </si>
  <si>
    <t>Externo</t>
  </si>
  <si>
    <t>4</t>
  </si>
  <si>
    <t>Alto</t>
  </si>
  <si>
    <t>Proveedor adjudicatario</t>
  </si>
  <si>
    <t>Sí</t>
  </si>
  <si>
    <t>Anual</t>
  </si>
  <si>
    <t>R2</t>
  </si>
  <si>
    <t>3</t>
  </si>
  <si>
    <t>R3</t>
  </si>
  <si>
    <t>General</t>
  </si>
  <si>
    <t>Interno</t>
  </si>
  <si>
    <t>Contractual</t>
  </si>
  <si>
    <t>5</t>
  </si>
  <si>
    <t>Extremo</t>
  </si>
  <si>
    <t>R4</t>
  </si>
  <si>
    <t>R5</t>
  </si>
  <si>
    <t>R6</t>
  </si>
  <si>
    <t>No</t>
  </si>
  <si>
    <t>R7</t>
  </si>
  <si>
    <t>R8</t>
  </si>
  <si>
    <t>Medio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</si>
  <si>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</si>
  <si>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</si>
  <si>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</si>
  <si>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</si>
  <si>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</si>
  <si>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</si>
  <si>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</si>
  <si>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</si>
  <si>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</si>
  <si>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FO.DGCP.PCR.010</t>
  </si>
  <si>
    <t xml:space="preserve">
TABLA DE VALORACIÓN</t>
  </si>
  <si>
    <t>Versión 1</t>
  </si>
  <si>
    <t xml:space="preserve"> Tablas para valoración de riesgo según metodología propuesta por la Dirección General de Contratacciones Públicas en la "Guía para la Gestión Integral de Riesgos en el Proceso de Contratación". </t>
  </si>
  <si>
    <t>Eliminar esta hoja antes de remitir el anexo para revisión. No imprimir.</t>
  </si>
  <si>
    <t>Seleccione la opción de las listas desplegables en las columnas con títulos de color amarillo de acuerdo con las siguientes tablas.</t>
  </si>
  <si>
    <t>TABLA DE VALORACIÓN NÚM. 1</t>
  </si>
  <si>
    <t>TABLA DE VALORACIÓN NÚM. 2</t>
  </si>
  <si>
    <t>TABLA DE VALORACIÓN NÚM. 3</t>
  </si>
  <si>
    <t>Clase del Riesgo</t>
  </si>
  <si>
    <t>Descripción</t>
  </si>
  <si>
    <t>Fuente del Riesgo</t>
  </si>
  <si>
    <t>Etapas</t>
  </si>
  <si>
    <t>es un riesgo de todos los Procesos de Contratación gestionados por la Institución, por lo cual está presente en toda su actividad contractual.</t>
  </si>
  <si>
    <t>es un riesgo asociado a la operación, capacidad, o situación particular de la Institución (reputacional, tecnológico).</t>
  </si>
  <si>
    <t>Es la etapa dentro de la cual se realizan todas las actuaciones previas a la formalización del contrato, que incluyen las fases de planificación, de preparación, de convocatoria, de aclaraciones y respuestas a los oferentes, posibles adendas o enmiendas, de presentación, apertura y evaluación de ofertas y la adjudicación.</t>
  </si>
  <si>
    <t>es un riesgo propio del Proceso de Contratación objeto de análisis.</t>
  </si>
  <si>
    <t>es un riesgo relacionado con el sector del objeto del proceso de contratación o asociado a factores externos a la institución, como desastres económicos, existencia de monopolios o circunstancias electorales.</t>
  </si>
  <si>
    <t>Etapa precontractual</t>
  </si>
  <si>
    <t>Etapa contractual.</t>
  </si>
  <si>
    <t>Luego de la adjudicación del proceso de contratación, inicia la etapa formalización y perfeccionamiento del contrato u orden de compra o de servicio, dentro de la cual se producen todas las actuaciones e incidencias vinculadas a su administración, gestión y ejecución, desde las condiciones de su inicio, las modificaciones contractuales, el equilibrio económico, hasta su terminación.</t>
  </si>
  <si>
    <t>Etapa postcontractual.</t>
  </si>
  <si>
    <t>Es la etapa que inicia con la terminación del contrato y que comprende el período de ejecución de las obligaciones posteriores y accesorias que puedan subsistir entre las partes, tales como garantías sobre productos, vicios ocultos o aquellas que se deriven de la liquidación del contrato u orden de compra o de servicio.</t>
  </si>
  <si>
    <t>TABLA DEL TIPO DE RIESGO SEGÚN SU DEFINICIÓN NÚM. 4</t>
  </si>
  <si>
    <t>TABLA DE VALORACIÓN NÚM. 5</t>
  </si>
  <si>
    <t>TABLA DE VALORACIÓN NÚM. 6</t>
  </si>
  <si>
    <t>TABLA DE VALORACIÓN NÚM. 7</t>
  </si>
  <si>
    <t>Tipo de riesgo</t>
  </si>
  <si>
    <t>Probabilidad del Riesgo</t>
  </si>
  <si>
    <t>Impacto del riesgo</t>
  </si>
  <si>
    <t>PRIORIDAD</t>
  </si>
  <si>
    <t xml:space="preserve">Categoría </t>
  </si>
  <si>
    <t>Valoración  </t>
  </si>
  <si>
    <t>Impacto</t>
  </si>
  <si>
    <t xml:space="preserve">Máxima prioridad; se requiere de acciones inmediatas. </t>
  </si>
  <si>
    <t xml:space="preserve">Riesgos Económicos </t>
  </si>
  <si>
    <t>Estos son resultados que se derivan del comportamiento del mercado, como la variación en los precios de los insumos, la escasez de suministros, la especulación, cambios de tasa o aranceles, entre otros factores.</t>
  </si>
  <si>
    <t>Raro (puede ocurrir excepcionalmente)</t>
  </si>
  <si>
    <t>Es casi imposible que ocurra.
Puede ocurrir en circunstancias excepcionales.</t>
  </si>
  <si>
    <t>Calificación 
Cualitativa</t>
  </si>
  <si>
    <t>Obstruye la ejecución del contrato de manera intranscendente.</t>
  </si>
  <si>
    <t>Dificulta la ejecución del contrato de manera baja. Aplicando mínimas se puede lograr el objeto contractual.</t>
  </si>
  <si>
    <t>Afecta la ejecución del contrato sin alterar el beneficio para las partes.</t>
  </si>
  <si>
    <t>Obstruye la ejecución del contrato sustancialmente pero aun así permite la consecución del objeto contractual</t>
  </si>
  <si>
    <t>Perturba la ejecución del contrato de manera grave imposibilitando la consecución del objeto contractual.</t>
  </si>
  <si>
    <t xml:space="preserve">Alta prioridad; se requiere de acciones a corto plazo. Seguimiento periódico convenido. </t>
  </si>
  <si>
    <t>Riesgos Sociales o Políticos</t>
  </si>
  <si>
    <t>Estos son resultados que surgen de los cambios en las políticas gubernamentales y en las condiciones sociales que pueden afectar la implementación del contrato.</t>
  </si>
  <si>
    <t>Improbable (puede ocurrir ocasionalmente)</t>
  </si>
  <si>
    <t>Baja probabilidad de ocurrencia.
Es poco probable que ocurra, pero es posible.</t>
  </si>
  <si>
    <t>Calificación 
Cuantitativa</t>
  </si>
  <si>
    <t>Los sobrecostos no representan más del uno por ciento (1%) del valor del contrato</t>
  </si>
  <si>
    <t>Los sobrecostos no representan más del cinco por ciento (5%) del valor del contrato.</t>
  </si>
  <si>
    <t>Genera un impacto sobre el valor del contrato entre el cinco (5%) y el quince por ciento (15%).</t>
  </si>
  <si>
    <t>Incrementa el valor del contrato entre el quince (15%) y el treinta (30%).</t>
  </si>
  <si>
    <t>Impacto sobre el valor del contrato en más de treinta por ciento (30%)</t>
  </si>
  <si>
    <t xml:space="preserve">Prioridad moderada, se requiere de acciones a mediano plazo. Seguimiento periódico convenido (como mínimo dos veces en el año). </t>
  </si>
  <si>
    <t>Riesgos Operacionales</t>
  </si>
  <si>
    <t>Estos son resultados relacionados con la operatividad del contrato, como la disponibilidad suficiente del presupuesto oficial, el plazo adecuado, y los resultados derivados de procesos, procedimientos, parámetros, sistemas de información y tecnológicos, así como la falta de equipos humanos o técnicos adecuados o suficientes.</t>
  </si>
  <si>
    <t>Posible (puede ocurrir en cualquier momento futuro)</t>
  </si>
  <si>
    <t>Mediana probabilidad de ocurrencia.
Es probable que ocurra algunas veces.</t>
  </si>
  <si>
    <t>Categoría</t>
  </si>
  <si>
    <t xml:space="preserve">Insignificante </t>
  </si>
  <si>
    <t>Menor</t>
  </si>
  <si>
    <t xml:space="preserve">Moderado </t>
  </si>
  <si>
    <t>Mayor</t>
  </si>
  <si>
    <t>Catastrófico</t>
  </si>
  <si>
    <t>Bajo</t>
  </si>
  <si>
    <t>Baja prioridad; no son necesarias acciones adicionales. Las acciones de la institución son suficientes para la prevención del riesgo. Evaluar la posibilidad de retener el riesgo</t>
  </si>
  <si>
    <t>Riesgos Financieros</t>
  </si>
  <si>
    <t>son (i) el riesgo de consecución de financiación o riesgo de liquidez para obtener recursos para cumplir con el objeto del contrato, y (ii) el riesgo de las condiciones financieras establecidas para la obtención de los recursos, tales como plazos, tasas, garantías, contragarantías, y refinanciaciones, entre otros.</t>
  </si>
  <si>
    <t>Probable (probablemente va a ocurrir)</t>
  </si>
  <si>
    <t>Alta probabilidad de ocurrencia.
Es probable que ocurra varias veces</t>
  </si>
  <si>
    <t>Valoración</t>
  </si>
  <si>
    <t>Riesgos Regulatorios</t>
  </si>
  <si>
    <t>derivados de cambios regulatorios o reglamentarios que afecten la ecuación económica del contrato.</t>
  </si>
  <si>
    <t>Casi seguro (ocurre en la mayoría de las circunstancias)</t>
  </si>
  <si>
    <t>Muy alta probabilidad de ocurrencia.
Es probable que ocurra muchas veces.</t>
  </si>
  <si>
    <t>Riesgos de la Naturaleza</t>
  </si>
  <si>
    <t>son los eventos naturales previsibles en los cuales no hay intervención humana que puedan tener impacto en la ejecución del contrato, por ejemplo, los temblores, inundaciones, lluvias, sequías, entre otros.</t>
  </si>
  <si>
    <t>TABLA DE PERIODICIDAD DEL TRATAMIENTO O MONITOREO NÚM 10</t>
  </si>
  <si>
    <t>Riesgos Ambientales</t>
  </si>
  <si>
    <t>son los derivados de las obligaciones legales o reglamentarias de carácter ambiental, así como de las licencias, planes de manejo o de permisos y autorizaciones ambientales, incluyendo tasas retributivas y compensatorias, obligaciones de mitigación, tareas de monitoreo y control, entre otras.</t>
  </si>
  <si>
    <t>TABLA RESPOSABLE SE IMPLMENTAREL TRATAMIENTO N.ÚM. 8</t>
  </si>
  <si>
    <t>TABLA DE EJECUCIÓN DEL CONTRATO N.ÚM. 9</t>
  </si>
  <si>
    <t>Periodicidad</t>
  </si>
  <si>
    <t>Diaria</t>
  </si>
  <si>
    <t>Riesgos Antrópicos</t>
  </si>
  <si>
    <t>son aquellos riesgos que son causados o influenciados por la actividad humana. Esto significa que son riesgos que no existirían sin la presencia y el comportamiento humano, y que son consecuencia de nuestra interacción con el medio ambiente y con otros seres vivos.</t>
  </si>
  <si>
    <t>Responsable por implementar el tratamiento</t>
  </si>
  <si>
    <t>Institución</t>
  </si>
  <si>
    <t>¿Afecta la ejecución del contrato?</t>
  </si>
  <si>
    <t>Si</t>
  </si>
  <si>
    <t>Semanal</t>
  </si>
  <si>
    <t>Riesgos Tecnológicos</t>
  </si>
  <si>
    <t xml:space="preserve"> son los derivados de fallas en los sistemas de comunicación de voz y de datos, suspensión de servicios públicos, nuevos desarrollos tecnológicos o estándares que deben ser tenidos en cuenta para la ejecución del contrato, obsolescencia tecnológica.</t>
  </si>
  <si>
    <t>Proveedor</t>
  </si>
  <si>
    <t>Quincenal</t>
  </si>
  <si>
    <t>Riesgos de corrupción</t>
  </si>
  <si>
    <t>Es la probabilidad de que, por acción u omisión, uso indebido del poder, de los recursos o de la información, se lesionen los intereses de una institución y en consecuencia del Estado, para la obtención de un beneficio particular.</t>
  </si>
  <si>
    <t>Institución y Proveedor</t>
  </si>
  <si>
    <t>Mensual</t>
  </si>
  <si>
    <t>Riesgos de cumplimiento</t>
  </si>
  <si>
    <t>Es la probabilidad de que ocurra un incumplimiento que implique una consecuencia negativa de afectación a la reputación institucional, sus finanzas u operaciones en general.</t>
  </si>
  <si>
    <t>Bimestral</t>
  </si>
  <si>
    <t>Riesgos de integridad</t>
  </si>
  <si>
    <t>Es la probabilidad de que ocurra un incumplimiento que comprometa la integridad y transparencia del proceso de contratación y que afecte de manera negativa la reputación de la organización, sus finanzas o sus operaciones en general.</t>
  </si>
  <si>
    <t>Trimestral</t>
  </si>
  <si>
    <t>Cuatrimestral</t>
  </si>
  <si>
    <t>Semestral</t>
  </si>
  <si>
    <t>Permanente</t>
  </si>
  <si>
    <t>Valoración (combinación de probabilidad y valoración)</t>
  </si>
  <si>
    <t>Categoría del riesgo</t>
  </si>
  <si>
    <t>Valoración del riesgo</t>
  </si>
  <si>
    <t>16,20 y 25</t>
  </si>
  <si>
    <t>Riesgo Extremo</t>
  </si>
  <si>
    <t>10  12 y 15</t>
  </si>
  <si>
    <t>Riesgo Alto</t>
  </si>
  <si>
    <t>Categoria</t>
  </si>
  <si>
    <t>Insignificante</t>
  </si>
  <si>
    <t>Moderado</t>
  </si>
  <si>
    <t>5, 6, 8 y 9</t>
  </si>
  <si>
    <t>Riesgo Medio</t>
  </si>
  <si>
    <t>1, 2. 3 y  4</t>
  </si>
  <si>
    <t>Riesgo Bajo</t>
  </si>
  <si>
    <t>Probabilidad</t>
  </si>
  <si>
    <t>Improbable (puede ocurrir ocasionalmente)</t>
  </si>
  <si>
    <t>Paleta de Colores</t>
  </si>
  <si>
    <t>Posible (puede ocurrir en cualquier momento futuro)</t>
  </si>
  <si>
    <t>#2A5B30</t>
  </si>
  <si>
    <t>Probable (probablemente va a ocurrir)</t>
  </si>
  <si>
    <t>#F5D33D</t>
  </si>
  <si>
    <t>Casi cierto (ocurre en la mayoría de circunstancias)</t>
  </si>
  <si>
    <t>#F08730</t>
  </si>
  <si>
    <t>#952E3E</t>
  </si>
  <si>
    <t>Retraso por lluvias</t>
  </si>
  <si>
    <t>Clima</t>
  </si>
  <si>
    <t>Accidentes laborales</t>
  </si>
  <si>
    <t>Seguridad</t>
  </si>
  <si>
    <t>Social</t>
  </si>
  <si>
    <t>Topografía</t>
  </si>
  <si>
    <t>Planificar actividades en épocas secas, construir drenajes temporales robustos, habilitar vías de desvío y usar protección impermeable en cortes y rellenos expuestos en la montaña.</t>
  </si>
  <si>
    <t>Falta EPP, lesiones</t>
  </si>
  <si>
    <t>Reforzar uso de EPP especializado para trabajos, delimitar zonas de caída en taludes, capacitar en maniobras en pendientes y supervisar operaciones de maquinaria en superficies inclinadas</t>
  </si>
  <si>
    <t>Corte de servicios a comunidades</t>
  </si>
  <si>
    <t>Levantamiento y catastro de utilidades + detecciones (GPR/calicatas); plan de desvíos y reposición; coordinación temprana con prestadoras; ventana de trabajo nocturna donde aplique</t>
  </si>
  <si>
    <t>SI</t>
  </si>
  <si>
    <t>Gestión de tráfico insuficiente → siniestros, congestión severa y pérdida de capacidad en autopista en ejecución</t>
  </si>
  <si>
    <t>Riesgo de trafico</t>
  </si>
  <si>
    <t xml:space="preserve"> siniestros, congestión severa y pérdida de capacidad en autopista en ejecución</t>
  </si>
  <si>
    <t>Plan de Manejo de Tránsito (PMT) por fases; señalización temporal conforme manuales; análisis de colas; cierres parciales en horarios valle; barreras, atenuadores y patrullaje</t>
  </si>
  <si>
    <t>Proveedor Adjudicatario</t>
  </si>
  <si>
    <t>Interferencia con servicios existentes (agua, energía, telecom) durante excavaciones, cimentaciones.</t>
  </si>
  <si>
    <t>Especifico</t>
  </si>
  <si>
    <t>Levantamiento/ubicación incorrecta de postes o luminarias (replanteo deficiente)</t>
  </si>
  <si>
    <t>Reubicaciones, costos extra, no conformidad</t>
  </si>
  <si>
    <t>Replanteo con topografía; acta de aprobación de puntos; verificación con “as-built” y coordenadas; tolerancias definidas antes de perforar/fundar.</t>
  </si>
  <si>
    <t>Materiales fuera de especificación</t>
  </si>
  <si>
    <t>Fallas tempranas, garantías rechazadas</t>
  </si>
  <si>
    <t>Documentos aprobados; fichas técnicas y certificados; muestreo y pruebas de recepción; verificación de números de serie y trazabilidad.</t>
  </si>
  <si>
    <t>Fotometría insuficiente (no cumple niveles de iluminación)</t>
  </si>
  <si>
    <t>Calidad</t>
  </si>
  <si>
    <t xml:space="preserve">No aceptación, reprocesos. </t>
  </si>
  <si>
    <t>Validación de fotometría (IES); simulación previa; prueba piloto de tramo; ajuste de ópticas/altura/espaciamiento antes de masificar.</t>
  </si>
  <si>
    <t>Pruebas en campo</t>
  </si>
  <si>
    <t>Incumplimiento de cronograma por logística (importación/aduanas/fletes)</t>
  </si>
  <si>
    <t>Penalidades, extensión de plazo, retraso de obra</t>
  </si>
  <si>
    <t>Plan de abastecimiento; buffer de inventario; seguimiento a proveedores; alternativas homologadas; hitos de entrega contractuales.</t>
  </si>
  <si>
    <t>Verificando stock de mercancía y revisando los plazos de importación para poder cumplir con el cronograma</t>
  </si>
  <si>
    <t xml:space="preserve">Elaborado de conformidad con la metodología propuesta por la Dirección General de Contrataciones Públicas en la "Guía para la Gestión Integral de Riesgos en el Proceso de Contratación". </t>
  </si>
  <si>
    <t>Alta pluviosidad, paralización de la obra</t>
  </si>
  <si>
    <t xml:space="preserve">Monitoreando los informes climatológicos de la zona </t>
  </si>
  <si>
    <t>Institución, Supervisión y proveedor</t>
  </si>
  <si>
    <t>Revisión de materiales antes de ser instalados</t>
  </si>
  <si>
    <t>Revisión de estudio topográficos y soluciones propuestas por proveedor para cada caso</t>
  </si>
  <si>
    <t>Visitas a obra para revisión de cumplimento</t>
  </si>
  <si>
    <t>Proveedor y supervisión</t>
  </si>
  <si>
    <t>Proveedor adjudicatario y supervisión</t>
  </si>
  <si>
    <t>Supervisión al momento de trabajar con equipos</t>
  </si>
  <si>
    <t>Proveedor, DIGESETT y Supervisión</t>
  </si>
  <si>
    <t>Control del plan y supervisión del trafico en tareas importantes</t>
  </si>
  <si>
    <t>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</si>
</sst>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dd/mm/yyyy;@"/>
    <numFmt numFmtId="165" formatCode="_(&quot;RD$&quot;* #,##0.00_);_(&quot;RD$&quot;* \(#,##0.00\);_(&quot;RD$&quot;* &quot;-&quot;??_);_(@_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Raleway"/>
    </font>
    <font>
      <sz val="11"/>
      <name val="Raleway"/>
    </font>
    <font>
      <sz val="11"/>
      <color theme="1"/>
      <name val="Raleway"/>
    </font>
    <font>
      <sz val="12"/>
      <name val="Raleway"/>
    </font>
    <font>
      <b/>
      <sz val="12"/>
      <color theme="0"/>
      <name val="Raleway"/>
    </font>
    <font>
      <b/>
      <sz val="12"/>
      <color theme="1"/>
      <name val="Raleway"/>
    </font>
    <font>
      <b/>
      <sz val="12"/>
      <name val="Raleway"/>
    </font>
    <font>
      <b/>
      <sz val="14"/>
      <color theme="0"/>
      <name val="Raleway"/>
    </font>
    <font>
      <b/>
      <sz val="16"/>
      <name val="Raleway"/>
    </font>
    <font>
      <sz val="12"/>
      <color rgb="FFFF0000"/>
      <name val="Raleway"/>
    </font>
    <font>
      <sz val="12"/>
      <color theme="0"/>
      <name val="Raleway"/>
    </font>
    <font>
      <sz val="12"/>
      <color rgb="FF002060"/>
      <name val="Raleway"/>
    </font>
    <font>
      <sz val="12"/>
      <color rgb="FF000000"/>
      <name val="Raleway"/>
    </font>
    <font>
      <sz val="9"/>
      <color rgb="FF000000"/>
      <name val="Raleway"/>
    </font>
    <font>
      <b/>
      <sz val="16"/>
      <color theme="1"/>
      <name val="Raleway"/>
    </font>
    <font>
      <b/>
      <sz val="16"/>
      <color theme="6" tint="-0.499984740745262"/>
      <name val="Raleway"/>
    </font>
    <font>
      <b/>
      <sz val="12"/>
      <color theme="6" tint="-0.499984740745262"/>
      <name val="Raleway"/>
    </font>
    <font>
      <b/>
      <sz val="11"/>
      <color theme="1"/>
      <name val="Raleway"/>
    </font>
    <font>
      <sz val="16"/>
      <color theme="6" tint="-0.499984740745262"/>
      <name val="Raleway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A5B30"/>
        <bgColor indexed="64"/>
      </patternFill>
    </fill>
    <fill>
      <patternFill patternType="solid">
        <fgColor rgb="FFF5D33D"/>
        <bgColor indexed="64"/>
      </patternFill>
    </fill>
    <fill>
      <patternFill patternType="solid">
        <fgColor rgb="FFF08730"/>
        <bgColor indexed="64"/>
      </patternFill>
    </fill>
    <fill>
      <patternFill patternType="solid">
        <fgColor rgb="FF952E3E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20" fillId="0" borderId="0"/>
    <xf numFmtId="165" fontId="20" fillId="0" borderId="0"/>
    <xf numFmtId="44" fontId="20" fillId="0" borderId="0"/>
  </cellStyleXfs>
  <cellXfs count="148">
    <xf numFmtId="0" fontId="0" fillId="0" borderId="0" xfId="0"/>
    <xf numFmtId="0" fontId="1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3" fillId="0" borderId="0" xfId="0" applyFont="1" applyProtection="1"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2" fillId="5" borderId="0" xfId="0" applyFont="1" applyFill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11" fillId="14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1" xfId="0" applyBorder="1"/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5" xfId="0" applyFont="1" applyBorder="1"/>
    <xf numFmtId="0" fontId="1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1" fillId="10" borderId="2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11" xfId="0" applyFont="1" applyBorder="1"/>
    <xf numFmtId="0" fontId="1" fillId="5" borderId="7" xfId="0" applyFont="1" applyFill="1" applyBorder="1"/>
    <xf numFmtId="0" fontId="1" fillId="5" borderId="0" xfId="0" applyFont="1" applyFill="1"/>
    <xf numFmtId="0" fontId="1" fillId="5" borderId="7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0" fillId="5" borderId="7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Protection="1"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Protection="1">
      <protection locked="0"/>
    </xf>
    <xf numFmtId="14" fontId="1" fillId="0" borderId="0" xfId="0" applyNumberFormat="1" applyFont="1" applyAlignment="1" applyProtection="1">
      <alignment wrapText="1"/>
      <protection locked="0"/>
    </xf>
    <xf numFmtId="14" fontId="1" fillId="0" borderId="0" xfId="0" applyNumberFormat="1" applyFont="1"/>
    <xf numFmtId="0" fontId="7" fillId="15" borderId="1" xfId="0" applyFont="1" applyFill="1" applyBorder="1" applyAlignment="1" applyProtection="1">
      <alignment horizontal="center" vertical="center" wrapText="1"/>
      <protection locked="0"/>
    </xf>
    <xf numFmtId="0" fontId="7" fillId="15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11" fillId="0" borderId="1" xfId="1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15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2" xfId="0" applyBorder="1" applyProtection="1">
      <protection locked="0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0" fillId="0" borderId="9" xfId="0" applyBorder="1"/>
    <xf numFmtId="0" fontId="15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4" xfId="0" applyBorder="1"/>
    <xf numFmtId="0" fontId="10" fillId="0" borderId="7" xfId="0" applyFont="1" applyBorder="1" applyAlignment="1">
      <alignment horizontal="left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13" xfId="0" applyBorder="1"/>
    <xf numFmtId="0" fontId="6" fillId="4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1" fillId="0" borderId="4" xfId="0" applyFont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5" xfId="0" applyBorder="1"/>
    <xf numFmtId="0" fontId="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">
    <cellStyle name="Currency 2" xfId="2" xr:uid="{AE91838D-9BE2-4615-97B6-C22D64001D25}"/>
    <cellStyle name="Moneda" xfId="1" builtinId="4"/>
    <cellStyle name="Moneda 2" xfId="3" xr:uid="{003BA120-E382-4EA5-9405-5E91657A9B59}"/>
    <cellStyle name="Normal" xfId="0" builtinId="0"/>
  </cellStyles>
  <dxfs count="56">
    <dxf>
      <numFmt numFmtId="166" formatCode="&quot;Riesgo Bajo&quot;"/>
      <fill>
        <patternFill>
          <bgColor rgb="FF2A5B30"/>
        </patternFill>
      </fill>
    </dxf>
    <dxf>
      <numFmt numFmtId="167" formatCode="&quot;Riesgo Medio&quot;"/>
      <fill>
        <patternFill>
          <bgColor rgb="FFF5D33D"/>
        </patternFill>
      </fill>
    </dxf>
    <dxf>
      <numFmt numFmtId="168" formatCode="&quot;Riego Alto&quot;"/>
      <fill>
        <patternFill>
          <bgColor rgb="FFF08730"/>
        </patternFill>
      </fill>
    </dxf>
    <dxf>
      <numFmt numFmtId="169" formatCode="&quot;Riesgo Extremo&quot;"/>
      <fill>
        <patternFill>
          <bgColor rgb="FF952E3E"/>
        </patternFill>
      </fill>
    </dxf>
    <dxf>
      <numFmt numFmtId="1" formatCode="0"/>
      <fill>
        <patternFill>
          <bgColor rgb="FF952E3E"/>
        </patternFill>
      </fill>
    </dxf>
    <dxf>
      <numFmt numFmtId="1" formatCode="0"/>
      <fill>
        <patternFill>
          <bgColor rgb="FFF5D33D"/>
        </patternFill>
      </fill>
    </dxf>
    <dxf>
      <numFmt numFmtId="1" formatCode="0"/>
      <fill>
        <patternFill>
          <bgColor rgb="FFF08730"/>
        </patternFill>
      </fill>
    </dxf>
    <dxf>
      <numFmt numFmtId="1" formatCode="0"/>
      <fill>
        <patternFill>
          <bgColor rgb="FF2A5B30"/>
        </patternFill>
      </fill>
    </dxf>
    <dxf>
      <numFmt numFmtId="170" formatCode="&quot;Insignificante&quot;"/>
      <fill>
        <patternFill>
          <bgColor rgb="FF2A5B30"/>
        </patternFill>
      </fill>
    </dxf>
    <dxf>
      <numFmt numFmtId="171" formatCode="&quot;Moderado&quot;"/>
      <fill>
        <patternFill>
          <bgColor rgb="FFF08730"/>
        </patternFill>
      </fill>
    </dxf>
    <dxf>
      <numFmt numFmtId="172" formatCode="&quot;Mayor&quot;"/>
      <fill>
        <patternFill>
          <bgColor rgb="FF952E3E"/>
        </patternFill>
      </fill>
    </dxf>
    <dxf>
      <numFmt numFmtId="173" formatCode="&quot;Catastrófico&quot;"/>
      <fill>
        <patternFill>
          <bgColor rgb="FF952E3E"/>
        </patternFill>
      </fill>
    </dxf>
    <dxf>
      <numFmt numFmtId="174" formatCode="&quot;Menor&quot;"/>
      <fill>
        <patternFill>
          <bgColor rgb="FFF5D33D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F5D33D"/>
        </patternFill>
      </fill>
    </dxf>
    <dxf>
      <numFmt numFmtId="0" formatCode="General"/>
      <fill>
        <patternFill>
          <bgColor rgb="FF2A5B30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F08730"/>
        </patternFill>
      </fill>
    </dxf>
    <dxf>
      <numFmt numFmtId="174" formatCode="&quot;Menor&quot;"/>
      <fill>
        <patternFill>
          <bgColor rgb="FFF5D33D"/>
        </patternFill>
      </fill>
    </dxf>
    <dxf>
      <numFmt numFmtId="171" formatCode="&quot;Moderado&quot;"/>
      <fill>
        <patternFill>
          <bgColor rgb="FFF08730"/>
        </patternFill>
      </fill>
    </dxf>
    <dxf>
      <numFmt numFmtId="172" formatCode="&quot;Mayor&quot;"/>
      <fill>
        <patternFill>
          <bgColor rgb="FF952E3E"/>
        </patternFill>
      </fill>
    </dxf>
    <dxf>
      <numFmt numFmtId="173" formatCode="&quot;Catastrófico&quot;"/>
      <fill>
        <patternFill>
          <bgColor rgb="FF952E3E"/>
        </patternFill>
      </fill>
    </dxf>
    <dxf>
      <numFmt numFmtId="170" formatCode="&quot;Insignificante&quot;"/>
      <fill>
        <patternFill>
          <bgColor rgb="FF2A5B30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2A5B30"/>
        </patternFill>
      </fill>
    </dxf>
    <dxf>
      <numFmt numFmtId="0" formatCode="General"/>
      <fill>
        <patternFill>
          <bgColor rgb="FFF5D33D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F08730"/>
        </patternFill>
      </fill>
    </dxf>
    <dxf>
      <numFmt numFmtId="168" formatCode="&quot;Riego Alto&quot;"/>
      <fill>
        <patternFill>
          <bgColor rgb="FFF08730"/>
        </patternFill>
      </fill>
    </dxf>
    <dxf>
      <numFmt numFmtId="169" formatCode="&quot;Riesgo Extremo&quot;"/>
      <fill>
        <patternFill>
          <bgColor rgb="FF952E3E"/>
        </patternFill>
      </fill>
    </dxf>
    <dxf>
      <numFmt numFmtId="166" formatCode="&quot;Riesgo Bajo&quot;"/>
      <fill>
        <patternFill>
          <bgColor rgb="FF2A5B30"/>
        </patternFill>
      </fill>
    </dxf>
    <dxf>
      <numFmt numFmtId="167" formatCode="&quot;Riesgo Medio&quot;"/>
      <fill>
        <patternFill>
          <bgColor rgb="FFF5D33D"/>
        </patternFill>
      </fill>
    </dxf>
    <dxf>
      <numFmt numFmtId="1" formatCode="0"/>
      <fill>
        <patternFill>
          <bgColor rgb="FFF5D33D"/>
        </patternFill>
      </fill>
    </dxf>
    <dxf>
      <numFmt numFmtId="1" formatCode="0"/>
      <fill>
        <patternFill>
          <bgColor rgb="FF2A5B30"/>
        </patternFill>
      </fill>
    </dxf>
    <dxf>
      <numFmt numFmtId="1" formatCode="0"/>
      <fill>
        <patternFill>
          <bgColor rgb="FF952E3E"/>
        </patternFill>
      </fill>
    </dxf>
    <dxf>
      <numFmt numFmtId="1" formatCode="0"/>
      <fill>
        <patternFill>
          <bgColor rgb="FFF08730"/>
        </patternFill>
      </fill>
    </dxf>
    <dxf>
      <numFmt numFmtId="174" formatCode="&quot;Menor&quot;"/>
      <fill>
        <patternFill>
          <bgColor rgb="FFF5D33D"/>
        </patternFill>
      </fill>
    </dxf>
    <dxf>
      <numFmt numFmtId="171" formatCode="&quot;Moderado&quot;"/>
      <fill>
        <patternFill>
          <bgColor rgb="FFF08730"/>
        </patternFill>
      </fill>
    </dxf>
    <dxf>
      <numFmt numFmtId="172" formatCode="&quot;Mayor&quot;"/>
      <fill>
        <patternFill>
          <bgColor rgb="FF952E3E"/>
        </patternFill>
      </fill>
    </dxf>
    <dxf>
      <numFmt numFmtId="173" formatCode="&quot;Catastrófico&quot;"/>
      <fill>
        <patternFill>
          <bgColor rgb="FF952E3E"/>
        </patternFill>
      </fill>
    </dxf>
    <dxf>
      <numFmt numFmtId="170" formatCode="&quot;Insignificante&quot;"/>
      <fill>
        <patternFill>
          <bgColor rgb="FF2A5B30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2A5B30"/>
        </patternFill>
      </fill>
    </dxf>
    <dxf>
      <numFmt numFmtId="0" formatCode="General"/>
      <fill>
        <patternFill>
          <bgColor rgb="FFF5D33D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F08730"/>
        </patternFill>
      </fill>
    </dxf>
    <dxf>
      <numFmt numFmtId="173" formatCode="&quot;Catastrófico&quot;"/>
      <fill>
        <patternFill>
          <bgColor rgb="FF952E3E"/>
        </patternFill>
      </fill>
    </dxf>
    <dxf>
      <numFmt numFmtId="172" formatCode="&quot;Mayor&quot;"/>
      <fill>
        <patternFill>
          <bgColor rgb="FF952E3E"/>
        </patternFill>
      </fill>
    </dxf>
    <dxf>
      <numFmt numFmtId="174" formatCode="&quot;Menor&quot;"/>
      <fill>
        <patternFill>
          <bgColor rgb="FFF5D33D"/>
        </patternFill>
      </fill>
    </dxf>
    <dxf>
      <numFmt numFmtId="170" formatCode="&quot;Insignificante&quot;"/>
      <fill>
        <patternFill>
          <bgColor rgb="FF2A5B30"/>
        </patternFill>
      </fill>
    </dxf>
    <dxf>
      <numFmt numFmtId="171" formatCode="&quot;Moderado&quot;"/>
      <fill>
        <patternFill>
          <bgColor rgb="FFF08730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F5D33D"/>
        </patternFill>
      </fill>
    </dxf>
    <dxf>
      <numFmt numFmtId="0" formatCode="General"/>
      <fill>
        <patternFill>
          <bgColor rgb="FF2A5B30"/>
        </patternFill>
      </fill>
    </dxf>
    <dxf>
      <numFmt numFmtId="0" formatCode="General"/>
      <fill>
        <patternFill>
          <bgColor rgb="FF952E3E"/>
        </patternFill>
      </fill>
    </dxf>
    <dxf>
      <numFmt numFmtId="0" formatCode="General"/>
      <fill>
        <patternFill>
          <bgColor rgb="FFF0873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  <pageSetUpPr fitToPage="1"/>
  </sheetPr>
  <dimension ref="B1:AE110"/>
  <sheetViews>
    <sheetView showGridLines="0" tabSelected="1" zoomScale="80" zoomScaleNormal="80" zoomScaleSheetLayoutView="40" zoomScalePageLayoutView="55" workbookViewId="0">
      <selection activeCell="AD13" sqref="AD13"/>
    </sheetView>
  </sheetViews>
  <sheetFormatPr baseColWidth="10" defaultColWidth="8.42578125" defaultRowHeight="18" x14ac:dyDescent="0.35"/>
  <cols>
    <col min="1" max="1" width="5.42578125" style="20" customWidth="1"/>
    <col min="2" max="2" width="8.42578125" style="20" customWidth="1"/>
    <col min="3" max="3" width="12.42578125" style="20" customWidth="1"/>
    <col min="4" max="4" width="15" style="20" customWidth="1"/>
    <col min="5" max="5" width="25.42578125" style="20" customWidth="1"/>
    <col min="6" max="6" width="29.42578125" style="20" customWidth="1"/>
    <col min="7" max="7" width="54.28515625" style="20" customWidth="1"/>
    <col min="8" max="8" width="31.140625" style="20" customWidth="1"/>
    <col min="9" max="9" width="22" customWidth="1"/>
    <col min="10" max="10" width="29" bestFit="1" customWidth="1"/>
    <col min="11" max="11" width="14.42578125" customWidth="1"/>
    <col min="12" max="12" width="16" customWidth="1"/>
    <col min="13" max="13" width="21.7109375" customWidth="1"/>
    <col min="14" max="14" width="19.42578125" customWidth="1"/>
    <col min="15" max="15" width="31" style="20" customWidth="1"/>
    <col min="16" max="16" width="42.42578125" style="20" customWidth="1"/>
    <col min="17" max="17" width="17.28515625" style="20" customWidth="1"/>
    <col min="18" max="18" width="19" style="20" customWidth="1"/>
    <col min="19" max="19" width="11.28515625" style="20" customWidth="1"/>
    <col min="20" max="20" width="15" style="20" customWidth="1"/>
    <col min="21" max="21" width="26" style="20" customWidth="1"/>
    <col min="22" max="22" width="23.42578125" style="20" customWidth="1"/>
    <col min="23" max="23" width="21.85546875" style="20" customWidth="1"/>
    <col min="24" max="24" width="33.85546875" style="20" customWidth="1"/>
    <col min="25" max="25" width="40.140625" style="27" hidden="1" customWidth="1"/>
    <col min="26" max="26" width="37.7109375" style="27" hidden="1" customWidth="1"/>
    <col min="27" max="27" width="31" style="20" customWidth="1"/>
    <col min="28" max="28" width="29.42578125" style="20" customWidth="1"/>
    <col min="29" max="29" width="10" style="20" customWidth="1"/>
    <col min="30" max="30" width="18.28515625" style="20" customWidth="1"/>
    <col min="31" max="31" width="16.42578125" style="20" customWidth="1"/>
    <col min="32" max="32" width="19" style="20" customWidth="1"/>
    <col min="33" max="33" width="19.42578125" style="20" customWidth="1"/>
    <col min="34" max="34" width="26.42578125" style="20" customWidth="1"/>
    <col min="35" max="35" width="16.42578125" style="20" customWidth="1"/>
    <col min="36" max="36" width="26" style="20" customWidth="1"/>
    <col min="37" max="37" width="25.140625" style="20" customWidth="1"/>
    <col min="38" max="38" width="29.28515625" style="20" customWidth="1"/>
    <col min="39" max="39" width="22.42578125" style="20" customWidth="1"/>
    <col min="40" max="40" width="21.7109375" style="20" customWidth="1"/>
    <col min="41" max="41" width="19.85546875" style="20" customWidth="1"/>
    <col min="42" max="42" width="20.28515625" style="20" customWidth="1"/>
    <col min="43" max="43" width="28.140625" style="20" customWidth="1"/>
    <col min="44" max="44" width="15.28515625" style="20" customWidth="1"/>
    <col min="45" max="45" width="25.140625" style="20" customWidth="1"/>
    <col min="46" max="46" width="22.85546875" style="20" customWidth="1"/>
    <col min="47" max="47" width="16" style="20" customWidth="1"/>
    <col min="48" max="54" width="8.42578125" style="20" customWidth="1"/>
    <col min="55" max="55" width="12.7109375" style="20" customWidth="1"/>
    <col min="56" max="56" width="24.28515625" style="20" customWidth="1"/>
    <col min="57" max="57" width="25" style="20" customWidth="1"/>
    <col min="58" max="58" width="15.42578125" style="20" customWidth="1"/>
    <col min="59" max="59" width="19.42578125" style="20" customWidth="1"/>
    <col min="60" max="60" width="21.7109375" style="20" customWidth="1"/>
    <col min="61" max="61" width="20.28515625" style="20" customWidth="1"/>
    <col min="62" max="62" width="22.42578125" style="20" customWidth="1"/>
    <col min="63" max="63" width="19.42578125" style="20" customWidth="1"/>
    <col min="64" max="64" width="22.42578125" style="20" customWidth="1"/>
    <col min="65" max="65" width="21.42578125" style="20" customWidth="1"/>
    <col min="66" max="66" width="25" style="20" customWidth="1"/>
    <col min="67" max="67" width="21.7109375" style="20" customWidth="1"/>
    <col min="68" max="68" width="16.7109375" style="20" customWidth="1"/>
    <col min="69" max="69" width="15.42578125" style="20" customWidth="1"/>
    <col min="70" max="71" width="8.42578125" style="20" customWidth="1"/>
    <col min="72" max="16384" width="8.42578125" style="20"/>
  </cols>
  <sheetData>
    <row r="1" spans="2:31" ht="13.5" customHeight="1" x14ac:dyDescent="0.35">
      <c r="I1" s="20"/>
      <c r="J1" s="20"/>
      <c r="K1" s="20"/>
      <c r="L1" s="20"/>
      <c r="M1" s="20"/>
      <c r="N1" s="20"/>
    </row>
    <row r="2" spans="2:31" ht="18.75" customHeight="1" x14ac:dyDescent="0.35">
      <c r="B2" s="109" t="s">
        <v>0</v>
      </c>
      <c r="C2" s="98"/>
      <c r="D2" s="98"/>
      <c r="E2" s="98"/>
      <c r="F2" s="107" t="s">
        <v>1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89"/>
      <c r="AA2" s="110" t="s">
        <v>2</v>
      </c>
      <c r="AB2" s="111" t="s">
        <v>3</v>
      </c>
    </row>
    <row r="3" spans="2:31" ht="18" customHeight="1" x14ac:dyDescent="0.35">
      <c r="B3" s="108"/>
      <c r="C3" s="105"/>
      <c r="D3" s="105"/>
      <c r="E3" s="105"/>
      <c r="F3" s="108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A3" s="88"/>
      <c r="AB3" s="88"/>
    </row>
    <row r="4" spans="2:31" ht="34.5" customHeight="1" x14ac:dyDescent="0.35">
      <c r="B4" s="108"/>
      <c r="C4" s="105"/>
      <c r="D4" s="105"/>
      <c r="E4" s="105"/>
      <c r="F4" s="104" t="s">
        <v>4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6"/>
      <c r="AA4" s="5" t="s">
        <v>5</v>
      </c>
      <c r="AB4" s="74" t="s">
        <v>6</v>
      </c>
    </row>
    <row r="5" spans="2:31" ht="52.5" customHeight="1" x14ac:dyDescent="0.35">
      <c r="B5" s="90"/>
      <c r="C5" s="99"/>
      <c r="D5" s="99"/>
      <c r="E5" s="99"/>
      <c r="F5" s="90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1"/>
      <c r="AA5" s="21" t="s">
        <v>7</v>
      </c>
      <c r="AB5" s="76">
        <v>46071</v>
      </c>
    </row>
    <row r="6" spans="2:31" ht="13.5" customHeight="1" x14ac:dyDescent="0.35">
      <c r="I6" s="20"/>
      <c r="J6" s="20"/>
      <c r="K6" s="20"/>
      <c r="L6" s="20"/>
      <c r="M6" s="20"/>
      <c r="N6" s="20"/>
    </row>
    <row r="7" spans="2:31" ht="13.5" customHeight="1" x14ac:dyDescent="0.35">
      <c r="B7" s="97" t="s">
        <v>8</v>
      </c>
      <c r="C7" s="98"/>
      <c r="D7" s="98"/>
      <c r="E7" s="98"/>
      <c r="F7" s="89"/>
      <c r="G7" s="100" t="s">
        <v>9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89"/>
      <c r="AA7" s="75" t="s">
        <v>10</v>
      </c>
      <c r="AB7" s="22"/>
    </row>
    <row r="8" spans="2:31" ht="13.5" customHeight="1" x14ac:dyDescent="0.35">
      <c r="B8" s="90"/>
      <c r="C8" s="99"/>
      <c r="D8" s="99"/>
      <c r="E8" s="99"/>
      <c r="F8" s="91"/>
      <c r="G8" s="90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1"/>
      <c r="AA8" s="75" t="s">
        <v>11</v>
      </c>
      <c r="AB8" s="22"/>
    </row>
    <row r="9" spans="2:31" ht="36" customHeight="1" x14ac:dyDescent="0.35">
      <c r="B9" s="101" t="s">
        <v>238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</row>
    <row r="10" spans="2:31" ht="42" customHeight="1" x14ac:dyDescent="0.35">
      <c r="B10" s="103" t="s">
        <v>12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4"/>
    </row>
    <row r="11" spans="2:31" s="23" customFormat="1" ht="30" customHeight="1" x14ac:dyDescent="0.4">
      <c r="B11" s="102" t="s">
        <v>13</v>
      </c>
      <c r="C11" s="93"/>
      <c r="D11" s="93"/>
      <c r="E11" s="93"/>
      <c r="F11" s="93"/>
      <c r="G11" s="93"/>
      <c r="H11" s="94"/>
      <c r="I11" s="96" t="s">
        <v>14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4"/>
      <c r="Y11" s="92" t="s">
        <v>15</v>
      </c>
      <c r="Z11" s="93"/>
      <c r="AA11" s="93"/>
      <c r="AB11" s="94"/>
    </row>
    <row r="12" spans="2:31" ht="18.75" customHeight="1" x14ac:dyDescent="0.35">
      <c r="B12" s="87" t="s">
        <v>16</v>
      </c>
      <c r="C12" s="87" t="s">
        <v>17</v>
      </c>
      <c r="D12" s="87" t="s">
        <v>18</v>
      </c>
      <c r="E12" s="87" t="s">
        <v>19</v>
      </c>
      <c r="F12" s="87" t="s">
        <v>20</v>
      </c>
      <c r="G12" s="87" t="s">
        <v>21</v>
      </c>
      <c r="H12" s="87" t="s">
        <v>22</v>
      </c>
      <c r="I12" s="87" t="s">
        <v>23</v>
      </c>
      <c r="J12" s="89"/>
      <c r="K12" s="87" t="s">
        <v>24</v>
      </c>
      <c r="L12" s="89"/>
      <c r="M12" s="87" t="s">
        <v>25</v>
      </c>
      <c r="N12" s="87" t="s">
        <v>26</v>
      </c>
      <c r="O12" s="87" t="s">
        <v>27</v>
      </c>
      <c r="P12" s="87" t="s">
        <v>28</v>
      </c>
      <c r="Q12" s="95" t="s">
        <v>29</v>
      </c>
      <c r="R12" s="93"/>
      <c r="S12" s="93"/>
      <c r="T12" s="93"/>
      <c r="U12" s="93"/>
      <c r="V12" s="94"/>
      <c r="W12" s="87" t="s">
        <v>30</v>
      </c>
      <c r="X12" s="87" t="s">
        <v>31</v>
      </c>
      <c r="Y12" s="87" t="s">
        <v>32</v>
      </c>
      <c r="Z12" s="87" t="s">
        <v>33</v>
      </c>
      <c r="AA12" s="95" t="s">
        <v>34</v>
      </c>
      <c r="AB12" s="94"/>
    </row>
    <row r="13" spans="2:31" s="24" customFormat="1" ht="126" customHeight="1" x14ac:dyDescent="0.35">
      <c r="B13" s="88"/>
      <c r="C13" s="88"/>
      <c r="D13" s="88"/>
      <c r="E13" s="88"/>
      <c r="F13" s="88"/>
      <c r="G13" s="88"/>
      <c r="H13" s="88"/>
      <c r="I13" s="90"/>
      <c r="J13" s="91"/>
      <c r="K13" s="90"/>
      <c r="L13" s="91"/>
      <c r="M13" s="88"/>
      <c r="N13" s="88"/>
      <c r="O13" s="88"/>
      <c r="P13" s="88"/>
      <c r="Q13" s="87" t="s">
        <v>23</v>
      </c>
      <c r="R13" s="94"/>
      <c r="S13" s="87" t="s">
        <v>24</v>
      </c>
      <c r="T13" s="94"/>
      <c r="U13" s="81" t="s">
        <v>25</v>
      </c>
      <c r="V13" s="80" t="s">
        <v>26</v>
      </c>
      <c r="W13" s="88"/>
      <c r="X13" s="88"/>
      <c r="Y13" s="88"/>
      <c r="Z13" s="88"/>
      <c r="AA13" s="81" t="s">
        <v>35</v>
      </c>
      <c r="AB13" s="80" t="s">
        <v>36</v>
      </c>
      <c r="AE13" s="78"/>
    </row>
    <row r="14" spans="2:31" ht="130.35" customHeight="1" x14ac:dyDescent="0.35">
      <c r="B14" s="25" t="s">
        <v>37</v>
      </c>
      <c r="C14" s="25" t="s">
        <v>48</v>
      </c>
      <c r="D14" s="25" t="s">
        <v>39</v>
      </c>
      <c r="E14" s="10" t="s">
        <v>50</v>
      </c>
      <c r="F14" s="25" t="s">
        <v>205</v>
      </c>
      <c r="G14" s="25" t="s">
        <v>204</v>
      </c>
      <c r="H14" s="25" t="s">
        <v>239</v>
      </c>
      <c r="I14" s="30">
        <v>4</v>
      </c>
      <c r="J14" s="30" t="str">
        <f>_xlfn.XLOOKUP(I14,'TABLAS DE VALORACIÓN'!$F$54:$F$58,'TABLAS DE VALORACIÓN'!$E$54:$E$58,"",0)</f>
        <v>Probable (probablemente va a ocurrir)</v>
      </c>
      <c r="K14" s="30">
        <v>3</v>
      </c>
      <c r="L14" s="30" t="str">
        <f>_xlfn.XLOOKUP(K14,'TABLAS DE VALORACIÓN'!$G$53:$K$53,'TABLAS DE VALORACIÓN'!$G$52:$K$52,"",0)</f>
        <v>Moderado</v>
      </c>
      <c r="M14" s="85">
        <f t="shared" ref="M14:M23" si="0">IF(IFERROR(I14*K14,"")=0,"",IFERROR(I14*K14,""))</f>
        <v>12</v>
      </c>
      <c r="N14" s="30">
        <f>+IFERROR(INDEX('TABLAS DE VALORACIÓN'!$F$54:$F$58,MATCH('MATRIZ DE RIESGO'!J14,'TABLAS DE VALORACIÓN'!$E$54:$E$58,0))*INDEX('TABLAS DE VALORACIÓN'!$G$53:$K$53,MATCH('MATRIZ DE RIESGO'!L14,'TABLAS DE VALORACIÓN'!$G$52:$K$52,0)),"")</f>
        <v>12</v>
      </c>
      <c r="O14" s="25" t="s">
        <v>42</v>
      </c>
      <c r="P14" s="86" t="s">
        <v>210</v>
      </c>
      <c r="Q14" s="30">
        <v>3</v>
      </c>
      <c r="R14" s="30" t="str">
        <f>_xlfn.XLOOKUP(Q14,'TABLAS DE VALORACIÓN'!$F$54:$F$58,'TABLAS DE VALORACIÓN'!$E$54:$E$58,"",0)</f>
        <v>Posible (puede ocurrir en cualquier momento futuro)</v>
      </c>
      <c r="S14" s="30">
        <v>2</v>
      </c>
      <c r="T14" s="30" t="str">
        <f>_xlfn.XLOOKUP(S14,'TABLAS DE VALORACIÓN'!$G$53:$K$53,'TABLAS DE VALORACIÓN'!$G$52:$K$52,"",0)</f>
        <v>Menor</v>
      </c>
      <c r="U14" s="30">
        <f t="shared" ref="U14:U33" si="1">IF(IFERROR(Q14*S14,"")=0,"",IFERROR(Q14*S14,""))</f>
        <v>6</v>
      </c>
      <c r="V14" s="30">
        <f>+IFERROR(INDEX('TABLAS DE VALORACIÓN'!$F$54:$F$58,MATCH('MATRIZ DE RIESGO'!R14,'TABLAS DE VALORACIÓN'!$E$54:$E$58,0))*INDEX('TABLAS DE VALORACIÓN'!$G$53:$K$53,MATCH('MATRIZ DE RIESGO'!T14,'TABLAS DE VALORACIÓN'!$G$52:$K$52,0)),"")</f>
        <v>6</v>
      </c>
      <c r="W14" s="25" t="s">
        <v>43</v>
      </c>
      <c r="X14" s="25" t="s">
        <v>42</v>
      </c>
      <c r="Y14" s="76"/>
      <c r="Z14" s="76"/>
      <c r="AA14" s="25" t="s">
        <v>240</v>
      </c>
      <c r="AB14" s="25" t="s">
        <v>179</v>
      </c>
    </row>
    <row r="15" spans="2:31" ht="104.65" customHeight="1" x14ac:dyDescent="0.35">
      <c r="B15" s="25" t="s">
        <v>45</v>
      </c>
      <c r="C15" s="25" t="s">
        <v>222</v>
      </c>
      <c r="D15" s="25" t="s">
        <v>39</v>
      </c>
      <c r="E15" s="10" t="s">
        <v>50</v>
      </c>
      <c r="F15" s="25" t="s">
        <v>230</v>
      </c>
      <c r="G15" s="25" t="s">
        <v>226</v>
      </c>
      <c r="H15" s="25" t="s">
        <v>227</v>
      </c>
      <c r="I15" s="30">
        <v>2</v>
      </c>
      <c r="J15" s="30" t="str">
        <f>_xlfn.XLOOKUP(I15,'TABLAS DE VALORACIÓN'!$F$54:$F$58,'TABLAS DE VALORACIÓN'!$E$54:$E$58,"",0)</f>
        <v>Improbable (puede ocurrir ocasionalmente)</v>
      </c>
      <c r="K15" s="30">
        <v>4</v>
      </c>
      <c r="L15" s="30" t="str">
        <f>_xlfn.XLOOKUP(K15,'TABLAS DE VALORACIÓN'!$G$53:$K$53,'TABLAS DE VALORACIÓN'!$G$52:$K$52,"",0)</f>
        <v>Mayor</v>
      </c>
      <c r="M15" s="85">
        <f t="shared" si="0"/>
        <v>8</v>
      </c>
      <c r="N15" s="30">
        <f>+IFERROR(INDEX('TABLAS DE VALORACIÓN'!$F$54:$F$58,MATCH('MATRIZ DE RIESGO'!J15,'TABLAS DE VALORACIÓN'!$E$54:$E$58,0))*INDEX('TABLAS DE VALORACIÓN'!$G$53:$K$53,MATCH('MATRIZ DE RIESGO'!L15,'TABLAS DE VALORACIÓN'!$G$52:$K$52,0)),"")</f>
        <v>8</v>
      </c>
      <c r="O15" s="25" t="s">
        <v>241</v>
      </c>
      <c r="P15" s="86" t="s">
        <v>228</v>
      </c>
      <c r="Q15" s="30">
        <v>1</v>
      </c>
      <c r="R15" s="30" t="str">
        <f>_xlfn.XLOOKUP(Q15,'TABLAS DE VALORACIÓN'!$F$54:$F$58,'TABLAS DE VALORACIÓN'!$E$54:$E$58,"",0)</f>
        <v>Raro (puede ocurrir excepcionalmente)</v>
      </c>
      <c r="S15" s="30">
        <v>3</v>
      </c>
      <c r="T15" s="30" t="str">
        <f>_xlfn.XLOOKUP(S15,'TABLAS DE VALORACIÓN'!$G$53:$K$53,'TABLAS DE VALORACIÓN'!$G$52:$K$52,"",0)</f>
        <v>Moderado</v>
      </c>
      <c r="U15" s="30">
        <f t="shared" si="1"/>
        <v>3</v>
      </c>
      <c r="V15" s="30">
        <f>+IFERROR(INDEX('TABLAS DE VALORACIÓN'!$F$54:$F$58,MATCH('MATRIZ DE RIESGO'!R15,'TABLAS DE VALORACIÓN'!$E$54:$E$58,0))*INDEX('TABLAS DE VALORACIÓN'!$G$53:$K$53,MATCH('MATRIZ DE RIESGO'!T15,'TABLAS DE VALORACIÓN'!$G$52:$K$52,0)),"")</f>
        <v>3</v>
      </c>
      <c r="W15" s="25" t="s">
        <v>43</v>
      </c>
      <c r="X15" s="25" t="str">
        <f>X14</f>
        <v>Proveedor adjudicatario</v>
      </c>
      <c r="Y15" s="77"/>
      <c r="Z15" s="77"/>
      <c r="AA15" s="25" t="s">
        <v>242</v>
      </c>
      <c r="AB15" s="25" t="s">
        <v>179</v>
      </c>
    </row>
    <row r="16" spans="2:31" ht="91.9" customHeight="1" x14ac:dyDescent="0.35">
      <c r="B16" s="25" t="s">
        <v>47</v>
      </c>
      <c r="C16" s="25" t="s">
        <v>38</v>
      </c>
      <c r="D16" s="25" t="s">
        <v>39</v>
      </c>
      <c r="E16" s="10" t="s">
        <v>50</v>
      </c>
      <c r="F16" s="25" t="s">
        <v>209</v>
      </c>
      <c r="G16" s="25" t="s">
        <v>223</v>
      </c>
      <c r="H16" s="25" t="s">
        <v>224</v>
      </c>
      <c r="I16" s="30">
        <v>3</v>
      </c>
      <c r="J16" s="30" t="str">
        <f>_xlfn.XLOOKUP(I16,'TABLAS DE VALORACIÓN'!$F$54:$F$58,'TABLAS DE VALORACIÓN'!$E$54:$E$58,"",0)</f>
        <v>Posible (puede ocurrir en cualquier momento futuro)</v>
      </c>
      <c r="K16" s="30">
        <v>3</v>
      </c>
      <c r="L16" s="30" t="str">
        <f>_xlfn.XLOOKUP(K16,'TABLAS DE VALORACIÓN'!$G$53:$K$53,'TABLAS DE VALORACIÓN'!$G$52:$K$52,"",0)</f>
        <v>Moderado</v>
      </c>
      <c r="M16" s="85">
        <f t="shared" si="0"/>
        <v>9</v>
      </c>
      <c r="N16" s="30">
        <f>+IFERROR(INDEX('TABLAS DE VALORACIÓN'!$F$54:$F$58,MATCH('MATRIZ DE RIESGO'!J16,'TABLAS DE VALORACIÓN'!$E$54:$E$58,0))*INDEX('TABLAS DE VALORACIÓN'!$G$53:$K$53,MATCH('MATRIZ DE RIESGO'!L16,'TABLAS DE VALORACIÓN'!$G$52:$K$52,0)),"")</f>
        <v>9</v>
      </c>
      <c r="O16" s="25" t="s">
        <v>42</v>
      </c>
      <c r="P16" s="86" t="s">
        <v>225</v>
      </c>
      <c r="Q16" s="30">
        <v>2</v>
      </c>
      <c r="R16" s="30" t="str">
        <f>_xlfn.XLOOKUP(Q16,'TABLAS DE VALORACIÓN'!$F$54:$F$58,'TABLAS DE VALORACIÓN'!$E$54:$E$58,"",0)</f>
        <v>Improbable (puede ocurrir ocasionalmente)</v>
      </c>
      <c r="S16" s="30">
        <v>1</v>
      </c>
      <c r="T16" s="30" t="str">
        <f>_xlfn.XLOOKUP(S16,'TABLAS DE VALORACIÓN'!$G$53:$K$53,'TABLAS DE VALORACIÓN'!$G$52:$K$52,"",0)</f>
        <v>Insignificante</v>
      </c>
      <c r="U16" s="30">
        <f t="shared" si="1"/>
        <v>2</v>
      </c>
      <c r="V16" s="30">
        <f>+IFERROR(INDEX('TABLAS DE VALORACIÓN'!$F$54:$F$58,MATCH('MATRIZ DE RIESGO'!R16,'TABLAS DE VALORACIÓN'!$E$54:$E$58,0))*INDEX('TABLAS DE VALORACIÓN'!$G$53:$K$53,MATCH('MATRIZ DE RIESGO'!T16,'TABLAS DE VALORACIÓN'!$G$52:$K$52,0)),"")</f>
        <v>2</v>
      </c>
      <c r="W16" s="25" t="s">
        <v>43</v>
      </c>
      <c r="X16" s="25" t="str">
        <f>X15</f>
        <v>Proveedor adjudicatario</v>
      </c>
      <c r="Y16" s="77"/>
      <c r="Z16" s="77"/>
      <c r="AA16" s="25" t="s">
        <v>243</v>
      </c>
      <c r="AB16" s="25" t="s">
        <v>179</v>
      </c>
    </row>
    <row r="17" spans="2:28" ht="133.5" customHeight="1" x14ac:dyDescent="0.35">
      <c r="B17" s="25" t="s">
        <v>53</v>
      </c>
      <c r="C17" s="25" t="str">
        <f>C16</f>
        <v>Específico</v>
      </c>
      <c r="D17" s="25" t="str">
        <f>D16</f>
        <v>Externo</v>
      </c>
      <c r="E17" s="10" t="str">
        <f>E16</f>
        <v>Contractual</v>
      </c>
      <c r="F17" s="25" t="s">
        <v>230</v>
      </c>
      <c r="G17" s="25" t="s">
        <v>229</v>
      </c>
      <c r="H17" s="25" t="s">
        <v>231</v>
      </c>
      <c r="I17" s="30">
        <v>2</v>
      </c>
      <c r="J17" s="30" t="str">
        <f>_xlfn.XLOOKUP(I17,'TABLAS DE VALORACIÓN'!$F$54:$F$58,'TABLAS DE VALORACIÓN'!$E$54:$E$58,"",0)</f>
        <v>Improbable (puede ocurrir ocasionalmente)</v>
      </c>
      <c r="K17" s="30">
        <v>4</v>
      </c>
      <c r="L17" s="30" t="str">
        <f>_xlfn.XLOOKUP(K17,'TABLAS DE VALORACIÓN'!$G$53:$K$53,'TABLAS DE VALORACIÓN'!$G$52:$K$52,"",0)</f>
        <v>Mayor</v>
      </c>
      <c r="M17" s="85">
        <f t="shared" si="0"/>
        <v>8</v>
      </c>
      <c r="N17" s="30">
        <f>+IFERROR(INDEX('TABLAS DE VALORACIÓN'!$F$54:$F$58,MATCH('MATRIZ DE RIESGO'!J17,'TABLAS DE VALORACIÓN'!$E$54:$E$58,0))*INDEX('TABLAS DE VALORACIÓN'!$G$53:$K$53,MATCH('MATRIZ DE RIESGO'!L17,'TABLAS DE VALORACIÓN'!$G$52:$K$52,0)),"")</f>
        <v>8</v>
      </c>
      <c r="O17" s="25" t="s">
        <v>42</v>
      </c>
      <c r="P17" s="86" t="s">
        <v>232</v>
      </c>
      <c r="Q17" s="30">
        <v>1</v>
      </c>
      <c r="R17" s="30" t="str">
        <f>_xlfn.XLOOKUP(Q17,'TABLAS DE VALORACIÓN'!$F$54:$F$58,'TABLAS DE VALORACIÓN'!$E$54:$E$58,"",0)</f>
        <v>Raro (puede ocurrir excepcionalmente)</v>
      </c>
      <c r="S17" s="30">
        <v>1</v>
      </c>
      <c r="T17" s="30" t="str">
        <f>_xlfn.XLOOKUP(S17,'TABLAS DE VALORACIÓN'!$G$53:$K$53,'TABLAS DE VALORACIÓN'!$G$52:$K$52,"",0)</f>
        <v>Insignificante</v>
      </c>
      <c r="U17" s="30">
        <f t="shared" si="1"/>
        <v>1</v>
      </c>
      <c r="V17" s="30">
        <f>+IFERROR(INDEX('TABLAS DE VALORACIÓN'!$F$54:$F$58,MATCH('MATRIZ DE RIESGO'!R17,'TABLAS DE VALORACIÓN'!$E$54:$E$58,0))*INDEX('TABLAS DE VALORACIÓN'!$G$53:$K$53,MATCH('MATRIZ DE RIESGO'!T17,'TABLAS DE VALORACIÓN'!$G$52:$K$52,0)),"")</f>
        <v>1</v>
      </c>
      <c r="W17" s="25" t="s">
        <v>43</v>
      </c>
      <c r="X17" s="25" t="str">
        <f>X16</f>
        <v>Proveedor adjudicatario</v>
      </c>
      <c r="Y17" s="77"/>
      <c r="Z17" s="77"/>
      <c r="AA17" s="25" t="s">
        <v>233</v>
      </c>
      <c r="AB17" s="25" t="str">
        <f>AB16</f>
        <v>Permanente</v>
      </c>
    </row>
    <row r="18" spans="2:28" ht="53.85" customHeight="1" x14ac:dyDescent="0.35">
      <c r="B18" s="25" t="s">
        <v>54</v>
      </c>
      <c r="C18" s="25" t="s">
        <v>48</v>
      </c>
      <c r="D18" s="25" t="s">
        <v>39</v>
      </c>
      <c r="E18" s="10" t="s">
        <v>50</v>
      </c>
      <c r="F18" s="25" t="s">
        <v>207</v>
      </c>
      <c r="G18" s="25" t="s">
        <v>206</v>
      </c>
      <c r="H18" s="25" t="s">
        <v>211</v>
      </c>
      <c r="I18" s="30">
        <v>3</v>
      </c>
      <c r="J18" s="30" t="str">
        <f>_xlfn.XLOOKUP(I18,'TABLAS DE VALORACIÓN'!$F$54:$F$58,'TABLAS DE VALORACIÓN'!$E$54:$E$58,"",0)</f>
        <v>Posible (puede ocurrir en cualquier momento futuro)</v>
      </c>
      <c r="K18" s="30">
        <v>5</v>
      </c>
      <c r="L18" s="30" t="str">
        <f>_xlfn.XLOOKUP(K18,'TABLAS DE VALORACIÓN'!$G$53:$K$53,'TABLAS DE VALORACIÓN'!$G$52:$K$52,"",0)</f>
        <v>Catastrófico</v>
      </c>
      <c r="M18" s="85">
        <f t="shared" si="0"/>
        <v>15</v>
      </c>
      <c r="N18" s="30">
        <f>+IFERROR(INDEX('TABLAS DE VALORACIÓN'!$F$54:$F$58,MATCH('MATRIZ DE RIESGO'!J18,'TABLAS DE VALORACIÓN'!$E$54:$E$58,0))*INDEX('TABLAS DE VALORACIÓN'!$G$53:$K$53,MATCH('MATRIZ DE RIESGO'!L18,'TABLAS DE VALORACIÓN'!$G$52:$K$52,0)),"")</f>
        <v>15</v>
      </c>
      <c r="O18" s="25" t="s">
        <v>42</v>
      </c>
      <c r="P18" s="86" t="s">
        <v>212</v>
      </c>
      <c r="Q18" s="30">
        <v>2</v>
      </c>
      <c r="R18" s="30" t="str">
        <f>_xlfn.XLOOKUP(Q18,'TABLAS DE VALORACIÓN'!$F$54:$F$58,'TABLAS DE VALORACIÓN'!$E$54:$E$58,"",0)</f>
        <v>Improbable (puede ocurrir ocasionalmente)</v>
      </c>
      <c r="S18" s="30">
        <v>2</v>
      </c>
      <c r="T18" s="30" t="str">
        <f>_xlfn.XLOOKUP(S18,'TABLAS DE VALORACIÓN'!$G$53:$K$53,'TABLAS DE VALORACIÓN'!$G$52:$K$52,"",0)</f>
        <v>Menor</v>
      </c>
      <c r="U18" s="30">
        <f t="shared" si="1"/>
        <v>4</v>
      </c>
      <c r="V18" s="30">
        <f>+IFERROR(INDEX('TABLAS DE VALORACIÓN'!$F$54:$F$58,MATCH('MATRIZ DE RIESGO'!R18,'TABLAS DE VALORACIÓN'!$E$54:$E$58,0))*INDEX('TABLAS DE VALORACIÓN'!$G$53:$K$53,MATCH('MATRIZ DE RIESGO'!T18,'TABLAS DE VALORACIÓN'!$G$52:$K$52,0)),"")</f>
        <v>4</v>
      </c>
      <c r="W18" s="25" t="s">
        <v>43</v>
      </c>
      <c r="X18" s="25" t="str">
        <f>X17</f>
        <v>Proveedor adjudicatario</v>
      </c>
      <c r="Y18" s="77"/>
      <c r="Z18" s="77"/>
      <c r="AA18" s="25" t="s">
        <v>244</v>
      </c>
      <c r="AB18" s="25" t="s">
        <v>179</v>
      </c>
    </row>
    <row r="19" spans="2:28" ht="116.45" customHeight="1" x14ac:dyDescent="0.35">
      <c r="B19" s="25" t="s">
        <v>55</v>
      </c>
      <c r="C19" s="25" t="s">
        <v>38</v>
      </c>
      <c r="D19" s="25" t="str">
        <f>D18</f>
        <v>Externo</v>
      </c>
      <c r="E19" s="10" t="s">
        <v>50</v>
      </c>
      <c r="F19" s="25" t="s">
        <v>208</v>
      </c>
      <c r="G19" s="25" t="s">
        <v>221</v>
      </c>
      <c r="H19" s="25" t="s">
        <v>213</v>
      </c>
      <c r="I19" s="30">
        <v>3</v>
      </c>
      <c r="J19" s="30" t="str">
        <f>_xlfn.XLOOKUP(I19,'TABLAS DE VALORACIÓN'!$F$54:$F$58,'TABLAS DE VALORACIÓN'!$E$54:$E$58,"",0)</f>
        <v>Posible (puede ocurrir en cualquier momento futuro)</v>
      </c>
      <c r="K19" s="30">
        <v>4</v>
      </c>
      <c r="L19" s="30" t="str">
        <f>_xlfn.XLOOKUP(K19,'TABLAS DE VALORACIÓN'!$G$53:$K$53,'TABLAS DE VALORACIÓN'!$G$52:$K$52,"",0)</f>
        <v>Mayor</v>
      </c>
      <c r="M19" s="85">
        <f t="shared" si="0"/>
        <v>12</v>
      </c>
      <c r="N19" s="30">
        <f>+IFERROR(INDEX('TABLAS DE VALORACIÓN'!$F$54:$F$58,MATCH('MATRIZ DE RIESGO'!J19,'TABLAS DE VALORACIÓN'!$E$54:$E$58,0))*INDEX('TABLAS DE VALORACIÓN'!$G$53:$K$53,MATCH('MATRIZ DE RIESGO'!L19,'TABLAS DE VALORACIÓN'!$G$52:$K$52,0)),"")</f>
        <v>12</v>
      </c>
      <c r="O19" s="25" t="s">
        <v>245</v>
      </c>
      <c r="P19" s="86" t="s">
        <v>214</v>
      </c>
      <c r="Q19" s="30">
        <v>2</v>
      </c>
      <c r="R19" s="30" t="str">
        <f>_xlfn.XLOOKUP(Q19,'TABLAS DE VALORACIÓN'!$F$54:$F$58,'TABLAS DE VALORACIÓN'!$E$54:$E$58,"",0)</f>
        <v>Improbable (puede ocurrir ocasionalmente)</v>
      </c>
      <c r="S19" s="30">
        <v>2</v>
      </c>
      <c r="T19" s="30" t="str">
        <f>_xlfn.XLOOKUP(S19,'TABLAS DE VALORACIÓN'!$G$53:$K$53,'TABLAS DE VALORACIÓN'!$G$52:$K$52,"",0)</f>
        <v>Menor</v>
      </c>
      <c r="U19" s="30">
        <f t="shared" si="1"/>
        <v>4</v>
      </c>
      <c r="V19" s="30">
        <f>+IFERROR(INDEX('TABLAS DE VALORACIÓN'!$F$54:$F$58,MATCH('MATRIZ DE RIESGO'!R19,'TABLAS DE VALORACIÓN'!$E$54:$E$58,0))*INDEX('TABLAS DE VALORACIÓN'!$G$53:$K$53,MATCH('MATRIZ DE RIESGO'!T19,'TABLAS DE VALORACIÓN'!$G$52:$K$52,0)),"")</f>
        <v>4</v>
      </c>
      <c r="W19" s="25" t="s">
        <v>215</v>
      </c>
      <c r="X19" s="25" t="s">
        <v>246</v>
      </c>
      <c r="Y19" s="77"/>
      <c r="Z19" s="77"/>
      <c r="AA19" s="25" t="s">
        <v>247</v>
      </c>
      <c r="AB19" s="25" t="str">
        <f>AB18</f>
        <v>Permanente</v>
      </c>
    </row>
    <row r="20" spans="2:28" ht="107.1" customHeight="1" x14ac:dyDescent="0.35">
      <c r="B20" s="25" t="s">
        <v>57</v>
      </c>
      <c r="C20" s="25" t="s">
        <v>38</v>
      </c>
      <c r="D20" s="25" t="s">
        <v>39</v>
      </c>
      <c r="E20" s="10" t="str">
        <f>E19</f>
        <v>Contractual</v>
      </c>
      <c r="F20" s="25" t="s">
        <v>217</v>
      </c>
      <c r="G20" s="25" t="s">
        <v>216</v>
      </c>
      <c r="H20" s="25" t="s">
        <v>218</v>
      </c>
      <c r="I20" s="30">
        <v>3</v>
      </c>
      <c r="J20" s="30" t="str">
        <f>_xlfn.XLOOKUP(I20,'TABLAS DE VALORACIÓN'!$F$54:$F$58,'TABLAS DE VALORACIÓN'!$E$54:$E$58,"",0)</f>
        <v>Posible (puede ocurrir en cualquier momento futuro)</v>
      </c>
      <c r="K20" s="30">
        <v>5</v>
      </c>
      <c r="L20" s="30" t="str">
        <f>_xlfn.XLOOKUP(K20,'TABLAS DE VALORACIÓN'!$G$53:$K$53,'TABLAS DE VALORACIÓN'!$G$52:$K$52,"",0)</f>
        <v>Catastrófico</v>
      </c>
      <c r="M20" s="85">
        <f t="shared" si="0"/>
        <v>15</v>
      </c>
      <c r="N20" s="30">
        <f>+IFERROR(INDEX('TABLAS DE VALORACIÓN'!$F$54:$F$58,MATCH('MATRIZ DE RIESGO'!J20,'TABLAS DE VALORACIÓN'!$E$54:$E$58,0))*INDEX('TABLAS DE VALORACIÓN'!$G$53:$K$53,MATCH('MATRIZ DE RIESGO'!L20,'TABLAS DE VALORACIÓN'!$G$52:$K$52,0)),"")</f>
        <v>15</v>
      </c>
      <c r="O20" s="25" t="s">
        <v>42</v>
      </c>
      <c r="P20" s="86" t="s">
        <v>219</v>
      </c>
      <c r="Q20" s="30">
        <v>3</v>
      </c>
      <c r="R20" s="30" t="str">
        <f>_xlfn.XLOOKUP(Q20,'TABLAS DE VALORACIÓN'!$F$54:$F$58,'TABLAS DE VALORACIÓN'!$E$54:$E$58,"",0)</f>
        <v>Posible (puede ocurrir en cualquier momento futuro)</v>
      </c>
      <c r="S20" s="30">
        <v>3</v>
      </c>
      <c r="T20" s="30" t="str">
        <f>_xlfn.XLOOKUP(S20,'TABLAS DE VALORACIÓN'!$G$53:$K$53,'TABLAS DE VALORACIÓN'!$G$52:$K$52,"",0)</f>
        <v>Moderado</v>
      </c>
      <c r="U20" s="30">
        <f t="shared" si="1"/>
        <v>9</v>
      </c>
      <c r="V20" s="30">
        <f>+IFERROR(INDEX('TABLAS DE VALORACIÓN'!$F$54:$F$58,MATCH('MATRIZ DE RIESGO'!R20,'TABLAS DE VALORACIÓN'!$E$54:$E$58,0))*INDEX('TABLAS DE VALORACIÓN'!$G$53:$K$53,MATCH('MATRIZ DE RIESGO'!T20,'TABLAS DE VALORACIÓN'!$G$52:$K$52,0)),"")</f>
        <v>9</v>
      </c>
      <c r="W20" s="25" t="str">
        <f>W19</f>
        <v>SI</v>
      </c>
      <c r="X20" s="25" t="s">
        <v>248</v>
      </c>
      <c r="Y20" s="77"/>
      <c r="Z20" s="77"/>
      <c r="AA20" s="25" t="s">
        <v>249</v>
      </c>
      <c r="AB20" s="25" t="str">
        <f>AB19</f>
        <v>Permanente</v>
      </c>
    </row>
    <row r="21" spans="2:28" ht="109.5" customHeight="1" x14ac:dyDescent="0.35">
      <c r="B21" s="25" t="s">
        <v>58</v>
      </c>
      <c r="C21" s="25" t="str">
        <f>C20</f>
        <v>Específico</v>
      </c>
      <c r="D21" s="25" t="str">
        <f>D20</f>
        <v>Externo</v>
      </c>
      <c r="E21" s="10" t="str">
        <f>E20</f>
        <v>Contractual</v>
      </c>
      <c r="F21" s="25" t="s">
        <v>250</v>
      </c>
      <c r="G21" s="25" t="s">
        <v>234</v>
      </c>
      <c r="H21" s="25" t="s">
        <v>235</v>
      </c>
      <c r="I21" s="30">
        <v>3</v>
      </c>
      <c r="J21" s="30" t="str">
        <f>_xlfn.XLOOKUP(I21,'TABLAS DE VALORACIÓN'!$F$54:$F$58,'TABLAS DE VALORACIÓN'!$E$54:$E$58,"",0)</f>
        <v>Posible (puede ocurrir en cualquier momento futuro)</v>
      </c>
      <c r="K21" s="30">
        <v>3</v>
      </c>
      <c r="L21" s="30" t="str">
        <f>_xlfn.XLOOKUP(K21,'TABLAS DE VALORACIÓN'!$G$53:$K$53,'TABLAS DE VALORACIÓN'!$G$52:$K$52,"",0)</f>
        <v>Moderado</v>
      </c>
      <c r="M21" s="85">
        <f t="shared" si="0"/>
        <v>9</v>
      </c>
      <c r="N21" s="30">
        <f>+IFERROR(INDEX('TABLAS DE VALORACIÓN'!$F$54:$F$58,MATCH('MATRIZ DE RIESGO'!J21,'TABLAS DE VALORACIÓN'!$E$54:$E$58,0))*INDEX('TABLAS DE VALORACIÓN'!$G$53:$K$53,MATCH('MATRIZ DE RIESGO'!L21,'TABLAS DE VALORACIÓN'!$G$52:$K$52,0)),"")</f>
        <v>9</v>
      </c>
      <c r="O21" s="25" t="s">
        <v>42</v>
      </c>
      <c r="P21" s="86" t="s">
        <v>236</v>
      </c>
      <c r="Q21" s="30">
        <v>2</v>
      </c>
      <c r="R21" s="30" t="str">
        <f>_xlfn.XLOOKUP(Q21,'TABLAS DE VALORACIÓN'!$F$54:$F$58,'TABLAS DE VALORACIÓN'!$E$54:$E$58,"",0)</f>
        <v>Improbable (puede ocurrir ocasionalmente)</v>
      </c>
      <c r="S21" s="30">
        <v>1</v>
      </c>
      <c r="T21" s="30" t="str">
        <f>_xlfn.XLOOKUP(S21,'TABLAS DE VALORACIÓN'!$G$53:$K$53,'TABLAS DE VALORACIÓN'!$G$52:$K$52,"",0)</f>
        <v>Insignificante</v>
      </c>
      <c r="U21" s="30">
        <f t="shared" si="1"/>
        <v>2</v>
      </c>
      <c r="V21" s="30">
        <f>+IFERROR(INDEX('TABLAS DE VALORACIÓN'!$F$54:$F$58,MATCH('MATRIZ DE RIESGO'!R21,'TABLAS DE VALORACIÓN'!$E$54:$E$58,0))*INDEX('TABLAS DE VALORACIÓN'!$G$53:$K$53,MATCH('MATRIZ DE RIESGO'!T21,'TABLAS DE VALORACIÓN'!$G$52:$K$52,0)),"")</f>
        <v>2</v>
      </c>
      <c r="W21" s="25" t="s">
        <v>215</v>
      </c>
      <c r="X21" s="25" t="s">
        <v>220</v>
      </c>
      <c r="Y21" s="77"/>
      <c r="Z21" s="77"/>
      <c r="AA21" s="25" t="s">
        <v>237</v>
      </c>
      <c r="AB21" s="25" t="str">
        <f>AB20</f>
        <v>Permanente</v>
      </c>
    </row>
    <row r="22" spans="2:28" ht="53.85" customHeight="1" x14ac:dyDescent="0.35">
      <c r="B22" s="25"/>
      <c r="C22" s="25"/>
      <c r="D22" s="25"/>
      <c r="E22" s="42"/>
      <c r="F22" s="25"/>
      <c r="G22" s="26"/>
      <c r="H22" s="26"/>
      <c r="I22" s="30" t="s">
        <v>46</v>
      </c>
      <c r="J22" s="30" t="str">
        <f>_xlfn.XLOOKUP(I22,'TABLAS DE VALORACIÓN'!$F$54:$F$58,'TABLAS DE VALORACIÓN'!$E$54:$E$58,"",0)</f>
        <v/>
      </c>
      <c r="K22" s="30" t="s">
        <v>51</v>
      </c>
      <c r="L22" s="30" t="str">
        <f>_xlfn.XLOOKUP(K22,'TABLAS DE VALORACIÓN'!$G$53:$K$53,'TABLAS DE VALORACIÓN'!$G$52:$K$52,"",0)</f>
        <v/>
      </c>
      <c r="M22" s="85">
        <v>0</v>
      </c>
      <c r="N22" s="30" t="str">
        <f>+IFERROR(INDEX('TABLAS DE VALORACIÓN'!$F$54:$F$58,MATCH('MATRIZ DE RIESGO'!J22,'TABLAS DE VALORACIÓN'!$E$54:$E$58,0))*INDEX('TABLAS DE VALORACIÓN'!$G$53:$K$53,MATCH('MATRIZ DE RIESGO'!L22,'TABLAS DE VALORACIÓN'!$G$52:$K$52,0)),"")</f>
        <v/>
      </c>
      <c r="O22" s="26"/>
      <c r="P22" s="26"/>
      <c r="Q22" s="30"/>
      <c r="R22" s="30" t="str">
        <f>_xlfn.XLOOKUP(Q22,'TABLAS DE VALORACIÓN'!$F$54:$F$58,'TABLAS DE VALORACIÓN'!$E$54:$E$58,"",0)</f>
        <v/>
      </c>
      <c r="S22" s="30"/>
      <c r="T22" s="30" t="str">
        <f>_xlfn.XLOOKUP(S22,'TABLAS DE VALORACIÓN'!$G$53:$K$53,'TABLAS DE VALORACIÓN'!$G$52:$K$52,"",0)</f>
        <v/>
      </c>
      <c r="U22" s="30" t="str">
        <f t="shared" si="1"/>
        <v/>
      </c>
      <c r="V22" s="30" t="str">
        <f>+IFERROR(INDEX('TABLAS DE VALORACIÓN'!$F$54:$F$58,MATCH('MATRIZ DE RIESGO'!R22,'TABLAS DE VALORACIÓN'!$E$54:$E$58,0))*INDEX('TABLAS DE VALORACIÓN'!$G$53:$K$53,MATCH('MATRIZ DE RIESGO'!T22,'TABLAS DE VALORACIÓN'!$G$52:$K$52,0)),"")</f>
        <v/>
      </c>
      <c r="W22" s="25"/>
      <c r="X22" s="25"/>
      <c r="Y22" s="77"/>
      <c r="Z22" s="77"/>
      <c r="AA22" s="26"/>
      <c r="AB22" s="25"/>
    </row>
    <row r="23" spans="2:28" ht="53.85" customHeight="1" x14ac:dyDescent="0.35">
      <c r="B23" s="25"/>
      <c r="C23" s="25"/>
      <c r="D23" s="25"/>
      <c r="E23" s="42"/>
      <c r="F23" s="25"/>
      <c r="G23" s="26"/>
      <c r="H23" s="26"/>
      <c r="I23" s="30" t="s">
        <v>40</v>
      </c>
      <c r="J23" s="30" t="str">
        <f>_xlfn.XLOOKUP(I23,'TABLAS DE VALORACIÓN'!$F$54:$F$58,'TABLAS DE VALORACIÓN'!$E$54:$E$58,"",0)</f>
        <v/>
      </c>
      <c r="K23" s="30" t="s">
        <v>51</v>
      </c>
      <c r="L23" s="30" t="str">
        <f>_xlfn.XLOOKUP(K23,'TABLAS DE VALORACIÓN'!$G$53:$K$53,'TABLAS DE VALORACIÓN'!$G$52:$K$52,"",0)</f>
        <v/>
      </c>
      <c r="M23" s="85">
        <v>0</v>
      </c>
      <c r="N23" s="30" t="str">
        <f>+IFERROR(INDEX('TABLAS DE VALORACIÓN'!$F$54:$F$58,MATCH('MATRIZ DE RIESGO'!J23,'TABLAS DE VALORACIÓN'!$E$54:$E$58,0))*INDEX('TABLAS DE VALORACIÓN'!$G$53:$K$53,MATCH('MATRIZ DE RIESGO'!L23,'TABLAS DE VALORACIÓN'!$G$52:$K$52,0)),"")</f>
        <v/>
      </c>
      <c r="O23" s="26"/>
      <c r="P23" s="26"/>
      <c r="Q23" s="30"/>
      <c r="R23" s="30" t="str">
        <f>_xlfn.XLOOKUP(Q23,'TABLAS DE VALORACIÓN'!$F$54:$F$58,'TABLAS DE VALORACIÓN'!$E$54:$E$58,"",0)</f>
        <v/>
      </c>
      <c r="S23" s="30"/>
      <c r="T23" s="30" t="str">
        <f>_xlfn.XLOOKUP(S23,'TABLAS DE VALORACIÓN'!$G$53:$K$53,'TABLAS DE VALORACIÓN'!$G$52:$K$52,"",0)</f>
        <v/>
      </c>
      <c r="U23" s="30" t="str">
        <f t="shared" si="1"/>
        <v/>
      </c>
      <c r="V23" s="30" t="str">
        <f>+IFERROR(INDEX('TABLAS DE VALORACIÓN'!$F$54:$F$58,MATCH('MATRIZ DE RIESGO'!R23,'TABLAS DE VALORACIÓN'!$E$54:$E$58,0))*INDEX('TABLAS DE VALORACIÓN'!$G$53:$K$53,MATCH('MATRIZ DE RIESGO'!T23,'TABLAS DE VALORACIÓN'!$G$52:$K$52,0)),"")</f>
        <v/>
      </c>
      <c r="W23" s="25"/>
      <c r="X23" s="25"/>
      <c r="Y23" s="77"/>
      <c r="Z23" s="77"/>
      <c r="AA23" s="26"/>
      <c r="AB23" s="25"/>
    </row>
    <row r="24" spans="2:28" ht="53.85" customHeight="1" x14ac:dyDescent="0.35">
      <c r="B24" s="25"/>
      <c r="C24" s="25"/>
      <c r="D24" s="25"/>
      <c r="E24" s="42"/>
      <c r="F24" s="25"/>
      <c r="G24" s="26"/>
      <c r="H24" s="26"/>
      <c r="I24" s="30"/>
      <c r="J24" s="30" t="str">
        <f>_xlfn.XLOOKUP(I24,'TABLAS DE VALORACIÓN'!$F$54:$F$58,'TABLAS DE VALORACIÓN'!$E$54:$E$58,"",0)</f>
        <v/>
      </c>
      <c r="K24" s="30"/>
      <c r="L24" s="30" t="str">
        <f>_xlfn.XLOOKUP(K24,'TABLAS DE VALORACIÓN'!$G$53:$K$53,'TABLAS DE VALORACIÓN'!$G$52:$K$52,"",0)</f>
        <v/>
      </c>
      <c r="M24" s="85" t="str">
        <f t="shared" ref="M24:M33" si="2">IF(IFERROR(I24*K24,"")=0,"",IFERROR(I24*K24,""))</f>
        <v/>
      </c>
      <c r="N24" s="30" t="str">
        <f>+IFERROR(INDEX('TABLAS DE VALORACIÓN'!$F$54:$F$58,MATCH('MATRIZ DE RIESGO'!J24,'TABLAS DE VALORACIÓN'!$E$54:$E$58,0))*INDEX('TABLAS DE VALORACIÓN'!$G$53:$K$53,MATCH('MATRIZ DE RIESGO'!L24,'TABLAS DE VALORACIÓN'!$G$52:$K$52,0)),"")</f>
        <v/>
      </c>
      <c r="O24" s="26"/>
      <c r="P24" s="26"/>
      <c r="Q24" s="30"/>
      <c r="R24" s="30" t="str">
        <f>_xlfn.XLOOKUP(Q24,'TABLAS DE VALORACIÓN'!$F$54:$F$58,'TABLAS DE VALORACIÓN'!$E$54:$E$58,"",0)</f>
        <v/>
      </c>
      <c r="S24" s="30"/>
      <c r="T24" s="30" t="str">
        <f>_xlfn.XLOOKUP(S24,'TABLAS DE VALORACIÓN'!$G$53:$K$53,'TABLAS DE VALORACIÓN'!$G$52:$K$52,"",0)</f>
        <v/>
      </c>
      <c r="U24" s="30" t="str">
        <f t="shared" si="1"/>
        <v/>
      </c>
      <c r="V24" s="30" t="str">
        <f>+IFERROR(INDEX('TABLAS DE VALORACIÓN'!$F$54:$F$58,MATCH('MATRIZ DE RIESGO'!R24,'TABLAS DE VALORACIÓN'!$E$54:$E$58,0))*INDEX('TABLAS DE VALORACIÓN'!$G$53:$K$53,MATCH('MATRIZ DE RIESGO'!T24,'TABLAS DE VALORACIÓN'!$G$52:$K$52,0)),"")</f>
        <v/>
      </c>
      <c r="W24" s="25"/>
      <c r="X24" s="25"/>
      <c r="Y24" s="77"/>
      <c r="Z24" s="77"/>
      <c r="AA24" s="26"/>
      <c r="AB24" s="25"/>
    </row>
    <row r="25" spans="2:28" ht="53.85" customHeight="1" x14ac:dyDescent="0.35">
      <c r="B25" s="25" t="s">
        <v>60</v>
      </c>
      <c r="C25" s="25"/>
      <c r="D25" s="25"/>
      <c r="E25" s="42"/>
      <c r="F25" s="25"/>
      <c r="G25" s="26"/>
      <c r="H25" s="26"/>
      <c r="I25" s="30"/>
      <c r="J25" s="30" t="str">
        <f>_xlfn.XLOOKUP(I25,'TABLAS DE VALORACIÓN'!$F$54:$F$58,'TABLAS DE VALORACIÓN'!$E$54:$E$58,"",0)</f>
        <v/>
      </c>
      <c r="K25" s="30"/>
      <c r="L25" s="30" t="str">
        <f>_xlfn.XLOOKUP(K25,'TABLAS DE VALORACIÓN'!$G$53:$K$53,'TABLAS DE VALORACIÓN'!$G$52:$K$52,"",0)</f>
        <v/>
      </c>
      <c r="M25" s="85" t="str">
        <f t="shared" si="2"/>
        <v/>
      </c>
      <c r="N25" s="30" t="str">
        <f>+IFERROR(INDEX('TABLAS DE VALORACIÓN'!$F$54:$F$58,MATCH('MATRIZ DE RIESGO'!J25,'TABLAS DE VALORACIÓN'!$E$54:$E$58,0))*INDEX('TABLAS DE VALORACIÓN'!$G$53:$K$53,MATCH('MATRIZ DE RIESGO'!L25,'TABLAS DE VALORACIÓN'!$G$52:$K$52,0)),"")</f>
        <v/>
      </c>
      <c r="O25" s="26"/>
      <c r="P25" s="26"/>
      <c r="Q25" s="30"/>
      <c r="R25" s="30" t="str">
        <f>_xlfn.XLOOKUP(Q25,'TABLAS DE VALORACIÓN'!$F$54:$F$58,'TABLAS DE VALORACIÓN'!$E$54:$E$58,"",0)</f>
        <v/>
      </c>
      <c r="S25" s="30"/>
      <c r="T25" s="30" t="str">
        <f>_xlfn.XLOOKUP(S25,'TABLAS DE VALORACIÓN'!$G$53:$K$53,'TABLAS DE VALORACIÓN'!$G$52:$K$52,"",0)</f>
        <v/>
      </c>
      <c r="U25" s="30" t="str">
        <f t="shared" si="1"/>
        <v/>
      </c>
      <c r="V25" s="30" t="str">
        <f>+IFERROR(INDEX('TABLAS DE VALORACIÓN'!$F$54:$F$58,MATCH('MATRIZ DE RIESGO'!R25,'TABLAS DE VALORACIÓN'!$E$54:$E$58,0))*INDEX('TABLAS DE VALORACIÓN'!$G$53:$K$53,MATCH('MATRIZ DE RIESGO'!T25,'TABLAS DE VALORACIÓN'!$G$52:$K$52,0)),"")</f>
        <v/>
      </c>
      <c r="W25" s="25"/>
      <c r="X25" s="25"/>
      <c r="Y25" s="77"/>
      <c r="Z25" s="77"/>
      <c r="AA25" s="26"/>
      <c r="AB25" s="25"/>
    </row>
    <row r="26" spans="2:28" ht="53.85" customHeight="1" x14ac:dyDescent="0.35">
      <c r="B26" s="25" t="s">
        <v>61</v>
      </c>
      <c r="C26" s="25"/>
      <c r="D26" s="25"/>
      <c r="E26" s="42"/>
      <c r="F26" s="25"/>
      <c r="G26" s="26"/>
      <c r="H26" s="26"/>
      <c r="I26" s="30"/>
      <c r="J26" s="30" t="str">
        <f>_xlfn.XLOOKUP(I26,'TABLAS DE VALORACIÓN'!$F$54:$F$58,'TABLAS DE VALORACIÓN'!$E$54:$E$58,"",0)</f>
        <v/>
      </c>
      <c r="K26" s="30"/>
      <c r="L26" s="30" t="str">
        <f>_xlfn.XLOOKUP(K26,'TABLAS DE VALORACIÓN'!$G$53:$K$53,'TABLAS DE VALORACIÓN'!$G$52:$K$52,"",0)</f>
        <v/>
      </c>
      <c r="M26" s="85" t="str">
        <f t="shared" si="2"/>
        <v/>
      </c>
      <c r="N26" s="30" t="str">
        <f>+IFERROR(INDEX('TABLAS DE VALORACIÓN'!$F$54:$F$58,MATCH('MATRIZ DE RIESGO'!J26,'TABLAS DE VALORACIÓN'!$E$54:$E$58,0))*INDEX('TABLAS DE VALORACIÓN'!$G$53:$K$53,MATCH('MATRIZ DE RIESGO'!L26,'TABLAS DE VALORACIÓN'!$G$52:$K$52,0)),"")</f>
        <v/>
      </c>
      <c r="O26" s="26"/>
      <c r="P26" s="26"/>
      <c r="Q26" s="30"/>
      <c r="R26" s="30" t="str">
        <f>_xlfn.XLOOKUP(Q26,'TABLAS DE VALORACIÓN'!$F$54:$F$58,'TABLAS DE VALORACIÓN'!$E$54:$E$58,"",0)</f>
        <v/>
      </c>
      <c r="S26" s="30"/>
      <c r="T26" s="30" t="str">
        <f>_xlfn.XLOOKUP(S26,'TABLAS DE VALORACIÓN'!$G$53:$K$53,'TABLAS DE VALORACIÓN'!$G$52:$K$52,"",0)</f>
        <v/>
      </c>
      <c r="U26" s="30" t="str">
        <f t="shared" si="1"/>
        <v/>
      </c>
      <c r="V26" s="30" t="str">
        <f>+IFERROR(INDEX('TABLAS DE VALORACIÓN'!$F$54:$F$58,MATCH('MATRIZ DE RIESGO'!R26,'TABLAS DE VALORACIÓN'!$E$54:$E$58,0))*INDEX('TABLAS DE VALORACIÓN'!$G$53:$K$53,MATCH('MATRIZ DE RIESGO'!T26,'TABLAS DE VALORACIÓN'!$G$52:$K$52,0)),"")</f>
        <v/>
      </c>
      <c r="W26" s="25"/>
      <c r="X26" s="25"/>
      <c r="Y26" s="77"/>
      <c r="Z26" s="77"/>
      <c r="AA26" s="26"/>
      <c r="AB26" s="25"/>
    </row>
    <row r="27" spans="2:28" ht="53.85" customHeight="1" x14ac:dyDescent="0.35">
      <c r="B27" s="25" t="s">
        <v>62</v>
      </c>
      <c r="C27" s="25"/>
      <c r="D27" s="25"/>
      <c r="E27" s="42"/>
      <c r="F27" s="25"/>
      <c r="G27" s="26"/>
      <c r="H27" s="26"/>
      <c r="I27" s="30"/>
      <c r="J27" s="30" t="str">
        <f>_xlfn.XLOOKUP(I27,'TABLAS DE VALORACIÓN'!$F$54:$F$58,'TABLAS DE VALORACIÓN'!$E$54:$E$58,"",0)</f>
        <v/>
      </c>
      <c r="K27" s="30"/>
      <c r="L27" s="30" t="str">
        <f>_xlfn.XLOOKUP(K27,'TABLAS DE VALORACIÓN'!$G$53:$K$53,'TABLAS DE VALORACIÓN'!$G$52:$K$52,"",0)</f>
        <v/>
      </c>
      <c r="M27" s="85" t="str">
        <f t="shared" si="2"/>
        <v/>
      </c>
      <c r="N27" s="30" t="str">
        <f>+IFERROR(INDEX('TABLAS DE VALORACIÓN'!$F$54:$F$58,MATCH('MATRIZ DE RIESGO'!J27,'TABLAS DE VALORACIÓN'!$E$54:$E$58,0))*INDEX('TABLAS DE VALORACIÓN'!$G$53:$K$53,MATCH('MATRIZ DE RIESGO'!L27,'TABLAS DE VALORACIÓN'!$G$52:$K$52,0)),"")</f>
        <v/>
      </c>
      <c r="O27" s="26"/>
      <c r="P27" s="26"/>
      <c r="Q27" s="30"/>
      <c r="R27" s="30" t="str">
        <f>_xlfn.XLOOKUP(Q27,'TABLAS DE VALORACIÓN'!$F$54:$F$58,'TABLAS DE VALORACIÓN'!$E$54:$E$58,"",0)</f>
        <v/>
      </c>
      <c r="S27" s="30"/>
      <c r="T27" s="30" t="str">
        <f>_xlfn.XLOOKUP(S27,'TABLAS DE VALORACIÓN'!$G$53:$K$53,'TABLAS DE VALORACIÓN'!$G$52:$K$52,"",0)</f>
        <v/>
      </c>
      <c r="U27" s="30" t="str">
        <f t="shared" si="1"/>
        <v/>
      </c>
      <c r="V27" s="30" t="str">
        <f>+IFERROR(INDEX('TABLAS DE VALORACIÓN'!$F$54:$F$58,MATCH('MATRIZ DE RIESGO'!R27,'TABLAS DE VALORACIÓN'!$E$54:$E$58,0))*INDEX('TABLAS DE VALORACIÓN'!$G$53:$K$53,MATCH('MATRIZ DE RIESGO'!T27,'TABLAS DE VALORACIÓN'!$G$52:$K$52,0)),"")</f>
        <v/>
      </c>
      <c r="W27" s="25"/>
      <c r="X27" s="25"/>
      <c r="Y27" s="77"/>
      <c r="Z27" s="77"/>
      <c r="AA27" s="26"/>
      <c r="AB27" s="25"/>
    </row>
    <row r="28" spans="2:28" ht="53.85" customHeight="1" x14ac:dyDescent="0.35">
      <c r="B28" s="25" t="s">
        <v>63</v>
      </c>
      <c r="C28" s="25"/>
      <c r="D28" s="25"/>
      <c r="E28" s="42"/>
      <c r="F28" s="25"/>
      <c r="G28" s="26"/>
      <c r="H28" s="26"/>
      <c r="I28" s="30"/>
      <c r="J28" s="30" t="str">
        <f>_xlfn.XLOOKUP(I28,'TABLAS DE VALORACIÓN'!$F$54:$F$58,'TABLAS DE VALORACIÓN'!$E$54:$E$58,"",0)</f>
        <v/>
      </c>
      <c r="K28" s="30"/>
      <c r="L28" s="30" t="str">
        <f>_xlfn.XLOOKUP(K28,'TABLAS DE VALORACIÓN'!$G$53:$K$53,'TABLAS DE VALORACIÓN'!$G$52:$K$52,"",0)</f>
        <v/>
      </c>
      <c r="M28" s="85" t="str">
        <f t="shared" si="2"/>
        <v/>
      </c>
      <c r="N28" s="30" t="str">
        <f>+IFERROR(INDEX('TABLAS DE VALORACIÓN'!$F$54:$F$58,MATCH('MATRIZ DE RIESGO'!J28,'TABLAS DE VALORACIÓN'!$E$54:$E$58,0))*INDEX('TABLAS DE VALORACIÓN'!$G$53:$K$53,MATCH('MATRIZ DE RIESGO'!L28,'TABLAS DE VALORACIÓN'!$G$52:$K$52,0)),"")</f>
        <v/>
      </c>
      <c r="O28" s="26"/>
      <c r="P28" s="26"/>
      <c r="Q28" s="30"/>
      <c r="R28" s="30" t="str">
        <f>_xlfn.XLOOKUP(Q28,'TABLAS DE VALORACIÓN'!$F$54:$F$58,'TABLAS DE VALORACIÓN'!$E$54:$E$58,"",0)</f>
        <v/>
      </c>
      <c r="S28" s="30"/>
      <c r="T28" s="30" t="str">
        <f>_xlfn.XLOOKUP(S28,'TABLAS DE VALORACIÓN'!$G$53:$K$53,'TABLAS DE VALORACIÓN'!$G$52:$K$52,"",0)</f>
        <v/>
      </c>
      <c r="U28" s="30" t="str">
        <f t="shared" si="1"/>
        <v/>
      </c>
      <c r="V28" s="30" t="str">
        <f>+IFERROR(INDEX('TABLAS DE VALORACIÓN'!$F$54:$F$58,MATCH('MATRIZ DE RIESGO'!R28,'TABLAS DE VALORACIÓN'!$E$54:$E$58,0))*INDEX('TABLAS DE VALORACIÓN'!$G$53:$K$53,MATCH('MATRIZ DE RIESGO'!T28,'TABLAS DE VALORACIÓN'!$G$52:$K$52,0)),"")</f>
        <v/>
      </c>
      <c r="W28" s="25"/>
      <c r="X28" s="25"/>
      <c r="Y28" s="77"/>
      <c r="Z28" s="77"/>
      <c r="AA28" s="26"/>
      <c r="AB28" s="25"/>
    </row>
    <row r="29" spans="2:28" ht="53.85" customHeight="1" x14ac:dyDescent="0.35">
      <c r="B29" s="25" t="s">
        <v>64</v>
      </c>
      <c r="C29" s="25"/>
      <c r="D29" s="25"/>
      <c r="E29" s="42"/>
      <c r="F29" s="25"/>
      <c r="G29" s="26"/>
      <c r="H29" s="26"/>
      <c r="I29" s="30"/>
      <c r="J29" s="30" t="str">
        <f>_xlfn.XLOOKUP(I29,'TABLAS DE VALORACIÓN'!$F$54:$F$58,'TABLAS DE VALORACIÓN'!$E$54:$E$58,"",0)</f>
        <v/>
      </c>
      <c r="K29" s="30"/>
      <c r="L29" s="30" t="str">
        <f>_xlfn.XLOOKUP(K29,'TABLAS DE VALORACIÓN'!$G$53:$K$53,'TABLAS DE VALORACIÓN'!$G$52:$K$52,"",0)</f>
        <v/>
      </c>
      <c r="M29" s="85" t="str">
        <f t="shared" si="2"/>
        <v/>
      </c>
      <c r="N29" s="30" t="str">
        <f>+IFERROR(INDEX('TABLAS DE VALORACIÓN'!$F$54:$F$58,MATCH('MATRIZ DE RIESGO'!J29,'TABLAS DE VALORACIÓN'!$E$54:$E$58,0))*INDEX('TABLAS DE VALORACIÓN'!$G$53:$K$53,MATCH('MATRIZ DE RIESGO'!L29,'TABLAS DE VALORACIÓN'!$G$52:$K$52,0)),"")</f>
        <v/>
      </c>
      <c r="O29" s="26"/>
      <c r="P29" s="26"/>
      <c r="Q29" s="30"/>
      <c r="R29" s="30" t="str">
        <f>_xlfn.XLOOKUP(Q29,'TABLAS DE VALORACIÓN'!$F$54:$F$58,'TABLAS DE VALORACIÓN'!$E$54:$E$58,"",0)</f>
        <v/>
      </c>
      <c r="S29" s="30"/>
      <c r="T29" s="30" t="str">
        <f>_xlfn.XLOOKUP(S29,'TABLAS DE VALORACIÓN'!$G$53:$K$53,'TABLAS DE VALORACIÓN'!$G$52:$K$52,"",0)</f>
        <v/>
      </c>
      <c r="U29" s="30" t="str">
        <f t="shared" si="1"/>
        <v/>
      </c>
      <c r="V29" s="30" t="str">
        <f>+IFERROR(INDEX('TABLAS DE VALORACIÓN'!$F$54:$F$58,MATCH('MATRIZ DE RIESGO'!R29,'TABLAS DE VALORACIÓN'!$E$54:$E$58,0))*INDEX('TABLAS DE VALORACIÓN'!$G$53:$K$53,MATCH('MATRIZ DE RIESGO'!T29,'TABLAS DE VALORACIÓN'!$G$52:$K$52,0)),"")</f>
        <v/>
      </c>
      <c r="W29" s="25"/>
      <c r="X29" s="25"/>
      <c r="Y29" s="77"/>
      <c r="Z29" s="77"/>
      <c r="AA29" s="26"/>
      <c r="AB29" s="25"/>
    </row>
    <row r="30" spans="2:28" ht="53.85" customHeight="1" x14ac:dyDescent="0.35">
      <c r="B30" s="25" t="s">
        <v>65</v>
      </c>
      <c r="C30" s="25"/>
      <c r="D30" s="25"/>
      <c r="E30" s="42"/>
      <c r="F30" s="25"/>
      <c r="G30" s="26"/>
      <c r="H30" s="26"/>
      <c r="I30" s="30"/>
      <c r="J30" s="30" t="str">
        <f>_xlfn.XLOOKUP(I30,'TABLAS DE VALORACIÓN'!$F$54:$F$58,'TABLAS DE VALORACIÓN'!$E$54:$E$58,"",0)</f>
        <v/>
      </c>
      <c r="K30" s="30"/>
      <c r="L30" s="30" t="str">
        <f>_xlfn.XLOOKUP(K30,'TABLAS DE VALORACIÓN'!$G$53:$K$53,'TABLAS DE VALORACIÓN'!$G$52:$K$52,"",0)</f>
        <v/>
      </c>
      <c r="M30" s="85" t="str">
        <f t="shared" si="2"/>
        <v/>
      </c>
      <c r="N30" s="30" t="str">
        <f>+IFERROR(INDEX('TABLAS DE VALORACIÓN'!$F$54:$F$58,MATCH('MATRIZ DE RIESGO'!J30,'TABLAS DE VALORACIÓN'!$E$54:$E$58,0))*INDEX('TABLAS DE VALORACIÓN'!$G$53:$K$53,MATCH('MATRIZ DE RIESGO'!L30,'TABLAS DE VALORACIÓN'!$G$52:$K$52,0)),"")</f>
        <v/>
      </c>
      <c r="O30" s="26"/>
      <c r="P30" s="26"/>
      <c r="Q30" s="30"/>
      <c r="R30" s="30" t="str">
        <f>_xlfn.XLOOKUP(Q30,'TABLAS DE VALORACIÓN'!$F$54:$F$58,'TABLAS DE VALORACIÓN'!$E$54:$E$58,"",0)</f>
        <v/>
      </c>
      <c r="S30" s="30"/>
      <c r="T30" s="30" t="str">
        <f>_xlfn.XLOOKUP(S30,'TABLAS DE VALORACIÓN'!$G$53:$K$53,'TABLAS DE VALORACIÓN'!$G$52:$K$52,"",0)</f>
        <v/>
      </c>
      <c r="U30" s="30" t="str">
        <f t="shared" si="1"/>
        <v/>
      </c>
      <c r="V30" s="30" t="str">
        <f>+IFERROR(INDEX('TABLAS DE VALORACIÓN'!$F$54:$F$58,MATCH('MATRIZ DE RIESGO'!R30,'TABLAS DE VALORACIÓN'!$E$54:$E$58,0))*INDEX('TABLAS DE VALORACIÓN'!$G$53:$K$53,MATCH('MATRIZ DE RIESGO'!T30,'TABLAS DE VALORACIÓN'!$G$52:$K$52,0)),"")</f>
        <v/>
      </c>
      <c r="W30" s="25"/>
      <c r="X30" s="25"/>
      <c r="Y30" s="77"/>
      <c r="Z30" s="77"/>
      <c r="AA30" s="26"/>
      <c r="AB30" s="25"/>
    </row>
    <row r="31" spans="2:28" ht="53.85" customHeight="1" x14ac:dyDescent="0.35">
      <c r="B31" s="25" t="s">
        <v>66</v>
      </c>
      <c r="C31" s="25"/>
      <c r="D31" s="25"/>
      <c r="E31" s="42"/>
      <c r="F31" s="25"/>
      <c r="G31" s="26"/>
      <c r="H31" s="26"/>
      <c r="I31" s="30"/>
      <c r="J31" s="30" t="str">
        <f>_xlfn.XLOOKUP(I31,'TABLAS DE VALORACIÓN'!$F$54:$F$58,'TABLAS DE VALORACIÓN'!$E$54:$E$58,"",0)</f>
        <v/>
      </c>
      <c r="K31" s="30"/>
      <c r="L31" s="30" t="str">
        <f>_xlfn.XLOOKUP(K31,'TABLAS DE VALORACIÓN'!$G$53:$K$53,'TABLAS DE VALORACIÓN'!$G$52:$K$52,"",0)</f>
        <v/>
      </c>
      <c r="M31" s="85" t="str">
        <f t="shared" si="2"/>
        <v/>
      </c>
      <c r="N31" s="30" t="str">
        <f>+IFERROR(INDEX('TABLAS DE VALORACIÓN'!$F$54:$F$58,MATCH('MATRIZ DE RIESGO'!J31,'TABLAS DE VALORACIÓN'!$E$54:$E$58,0))*INDEX('TABLAS DE VALORACIÓN'!$G$53:$K$53,MATCH('MATRIZ DE RIESGO'!L31,'TABLAS DE VALORACIÓN'!$G$52:$K$52,0)),"")</f>
        <v/>
      </c>
      <c r="O31" s="26"/>
      <c r="P31" s="26"/>
      <c r="Q31" s="30"/>
      <c r="R31" s="30" t="str">
        <f>_xlfn.XLOOKUP(Q31,'TABLAS DE VALORACIÓN'!$F$54:$F$58,'TABLAS DE VALORACIÓN'!$E$54:$E$58,"",0)</f>
        <v/>
      </c>
      <c r="S31" s="30"/>
      <c r="T31" s="30" t="str">
        <f>_xlfn.XLOOKUP(S31,'TABLAS DE VALORACIÓN'!$G$53:$K$53,'TABLAS DE VALORACIÓN'!$G$52:$K$52,"",0)</f>
        <v/>
      </c>
      <c r="U31" s="30" t="str">
        <f t="shared" si="1"/>
        <v/>
      </c>
      <c r="V31" s="30" t="str">
        <f>+IFERROR(INDEX('TABLAS DE VALORACIÓN'!$F$54:$F$58,MATCH('MATRIZ DE RIESGO'!R31,'TABLAS DE VALORACIÓN'!$E$54:$E$58,0))*INDEX('TABLAS DE VALORACIÓN'!$G$53:$K$53,MATCH('MATRIZ DE RIESGO'!T31,'TABLAS DE VALORACIÓN'!$G$52:$K$52,0)),"")</f>
        <v/>
      </c>
      <c r="W31" s="25"/>
      <c r="X31" s="25"/>
      <c r="Y31" s="77"/>
      <c r="Z31" s="77"/>
      <c r="AA31" s="26"/>
      <c r="AB31" s="25"/>
    </row>
    <row r="32" spans="2:28" ht="53.85" customHeight="1" x14ac:dyDescent="0.35">
      <c r="B32" s="25" t="s">
        <v>67</v>
      </c>
      <c r="C32" s="25"/>
      <c r="D32" s="25"/>
      <c r="E32" s="42"/>
      <c r="F32" s="25"/>
      <c r="G32" s="26"/>
      <c r="H32" s="26"/>
      <c r="I32" s="30"/>
      <c r="J32" s="30" t="str">
        <f>_xlfn.XLOOKUP(I32,'TABLAS DE VALORACIÓN'!$F$54:$F$58,'TABLAS DE VALORACIÓN'!$E$54:$E$58,"",0)</f>
        <v/>
      </c>
      <c r="K32" s="30"/>
      <c r="L32" s="30" t="str">
        <f>_xlfn.XLOOKUP(K32,'TABLAS DE VALORACIÓN'!$G$53:$K$53,'TABLAS DE VALORACIÓN'!$G$52:$K$52,"",0)</f>
        <v/>
      </c>
      <c r="M32" s="85" t="str">
        <f t="shared" si="2"/>
        <v/>
      </c>
      <c r="N32" s="30" t="str">
        <f>+IFERROR(INDEX('TABLAS DE VALORACIÓN'!$F$54:$F$58,MATCH('MATRIZ DE RIESGO'!J32,'TABLAS DE VALORACIÓN'!$E$54:$E$58,0))*INDEX('TABLAS DE VALORACIÓN'!$G$53:$K$53,MATCH('MATRIZ DE RIESGO'!L32,'TABLAS DE VALORACIÓN'!$G$52:$K$52,0)),"")</f>
        <v/>
      </c>
      <c r="O32" s="26"/>
      <c r="P32" s="26"/>
      <c r="Q32" s="30"/>
      <c r="R32" s="30" t="str">
        <f>_xlfn.XLOOKUP(Q32,'TABLAS DE VALORACIÓN'!$F$54:$F$58,'TABLAS DE VALORACIÓN'!$E$54:$E$58,"",0)</f>
        <v/>
      </c>
      <c r="S32" s="30"/>
      <c r="T32" s="30" t="str">
        <f>_xlfn.XLOOKUP(S32,'TABLAS DE VALORACIÓN'!$G$53:$K$53,'TABLAS DE VALORACIÓN'!$G$52:$K$52,"",0)</f>
        <v/>
      </c>
      <c r="U32" s="30" t="str">
        <f t="shared" si="1"/>
        <v/>
      </c>
      <c r="V32" s="30" t="str">
        <f>+IFERROR(INDEX('TABLAS DE VALORACIÓN'!$F$54:$F$58,MATCH('MATRIZ DE RIESGO'!R32,'TABLAS DE VALORACIÓN'!$E$54:$E$58,0))*INDEX('TABLAS DE VALORACIÓN'!$G$53:$K$53,MATCH('MATRIZ DE RIESGO'!T32,'TABLAS DE VALORACIÓN'!$G$52:$K$52,0)),"")</f>
        <v/>
      </c>
      <c r="W32" s="25"/>
      <c r="X32" s="25"/>
      <c r="Y32" s="77"/>
      <c r="Z32" s="77"/>
      <c r="AA32" s="26"/>
      <c r="AB32" s="25"/>
    </row>
    <row r="33" spans="2:28" ht="53.85" customHeight="1" x14ac:dyDescent="0.35">
      <c r="B33" s="25" t="s">
        <v>68</v>
      </c>
      <c r="C33" s="25"/>
      <c r="D33" s="25"/>
      <c r="E33" s="42"/>
      <c r="F33" s="25"/>
      <c r="G33" s="26"/>
      <c r="H33" s="26"/>
      <c r="I33" s="30"/>
      <c r="J33" s="30" t="str">
        <f>_xlfn.XLOOKUP(I33,'TABLAS DE VALORACIÓN'!$F$54:$F$58,'TABLAS DE VALORACIÓN'!$E$54:$E$58,"",0)</f>
        <v/>
      </c>
      <c r="K33" s="30"/>
      <c r="L33" s="30" t="str">
        <f>_xlfn.XLOOKUP(K33,'TABLAS DE VALORACIÓN'!$G$53:$K$53,'TABLAS DE VALORACIÓN'!$G$52:$K$52,"",0)</f>
        <v/>
      </c>
      <c r="M33" s="85" t="str">
        <f t="shared" si="2"/>
        <v/>
      </c>
      <c r="N33" s="30" t="str">
        <f>+IFERROR(INDEX('TABLAS DE VALORACIÓN'!$F$54:$F$58,MATCH('MATRIZ DE RIESGO'!J33,'TABLAS DE VALORACIÓN'!$E$54:$E$58,0))*INDEX('TABLAS DE VALORACIÓN'!$G$53:$K$53,MATCH('MATRIZ DE RIESGO'!L33,'TABLAS DE VALORACIÓN'!$G$52:$K$52,0)),"")</f>
        <v/>
      </c>
      <c r="O33" s="26"/>
      <c r="P33" s="26"/>
      <c r="Q33" s="30"/>
      <c r="R33" s="30" t="str">
        <f>_xlfn.XLOOKUP(Q33,'TABLAS DE VALORACIÓN'!$F$54:$F$58,'TABLAS DE VALORACIÓN'!$E$54:$E$58,"",0)</f>
        <v/>
      </c>
      <c r="S33" s="30"/>
      <c r="T33" s="30" t="str">
        <f>_xlfn.XLOOKUP(S33,'TABLAS DE VALORACIÓN'!$G$53:$K$53,'TABLAS DE VALORACIÓN'!$G$52:$K$52,"",0)</f>
        <v/>
      </c>
      <c r="U33" s="30" t="str">
        <f t="shared" si="1"/>
        <v/>
      </c>
      <c r="V33" s="30" t="str">
        <f>+IFERROR(INDEX('TABLAS DE VALORACIÓN'!$F$54:$F$58,MATCH('MATRIZ DE RIESGO'!R33,'TABLAS DE VALORACIÓN'!$E$54:$E$58,0))*INDEX('TABLAS DE VALORACIÓN'!$G$53:$K$53,MATCH('MATRIZ DE RIESGO'!T33,'TABLAS DE VALORACIÓN'!$G$52:$K$52,0)),"")</f>
        <v/>
      </c>
      <c r="W33" s="25"/>
      <c r="X33" s="25"/>
      <c r="Y33" s="77"/>
      <c r="Z33" s="77"/>
      <c r="AA33" s="26"/>
      <c r="AB33" s="25"/>
    </row>
    <row r="34" spans="2:28" x14ac:dyDescent="0.35">
      <c r="Y34" s="20"/>
      <c r="Z34" s="20"/>
    </row>
    <row r="35" spans="2:28" x14ac:dyDescent="0.35">
      <c r="Y35" s="20"/>
      <c r="Z35" s="20"/>
    </row>
    <row r="36" spans="2:28" x14ac:dyDescent="0.35">
      <c r="Y36" s="20"/>
      <c r="Z36" s="20"/>
    </row>
    <row r="37" spans="2:28" x14ac:dyDescent="0.35">
      <c r="Y37" s="20"/>
      <c r="Z37" s="20"/>
    </row>
    <row r="38" spans="2:28" x14ac:dyDescent="0.35">
      <c r="Y38" s="20"/>
      <c r="Z38" s="20"/>
    </row>
    <row r="39" spans="2:28" x14ac:dyDescent="0.35">
      <c r="Y39" s="20"/>
      <c r="Z39" s="20"/>
    </row>
    <row r="40" spans="2:28" x14ac:dyDescent="0.35">
      <c r="Y40" s="20"/>
      <c r="Z40" s="20"/>
    </row>
    <row r="41" spans="2:28" x14ac:dyDescent="0.35">
      <c r="Y41" s="20"/>
      <c r="Z41" s="20"/>
    </row>
    <row r="42" spans="2:28" x14ac:dyDescent="0.35">
      <c r="Y42" s="20"/>
      <c r="Z42" s="20"/>
    </row>
    <row r="43" spans="2:28" x14ac:dyDescent="0.35">
      <c r="Y43" s="20"/>
      <c r="Z43" s="20"/>
    </row>
    <row r="44" spans="2:28" x14ac:dyDescent="0.35">
      <c r="Y44" s="20"/>
      <c r="Z44" s="20"/>
    </row>
    <row r="45" spans="2:28" x14ac:dyDescent="0.35">
      <c r="Y45" s="20"/>
      <c r="Z45" s="20"/>
    </row>
    <row r="46" spans="2:28" ht="20.25" customHeight="1" x14ac:dyDescent="0.35">
      <c r="Y46" s="20"/>
      <c r="Z46" s="20"/>
    </row>
    <row r="47" spans="2:28" x14ac:dyDescent="0.35">
      <c r="Y47" s="20"/>
      <c r="Z47" s="20"/>
    </row>
    <row r="48" spans="2:28" x14ac:dyDescent="0.35">
      <c r="Y48" s="20"/>
      <c r="Z48" s="20"/>
    </row>
    <row r="49" spans="25:26" x14ac:dyDescent="0.35">
      <c r="Y49" s="20"/>
      <c r="Z49" s="20"/>
    </row>
    <row r="50" spans="25:26" x14ac:dyDescent="0.35">
      <c r="Y50" s="20"/>
      <c r="Z50" s="20"/>
    </row>
    <row r="51" spans="25:26" x14ac:dyDescent="0.35">
      <c r="Y51" s="20"/>
      <c r="Z51" s="20"/>
    </row>
    <row r="52" spans="25:26" x14ac:dyDescent="0.35">
      <c r="Y52" s="20"/>
      <c r="Z52" s="20"/>
    </row>
    <row r="53" spans="25:26" x14ac:dyDescent="0.35">
      <c r="Y53" s="20"/>
      <c r="Z53" s="20"/>
    </row>
    <row r="54" spans="25:26" x14ac:dyDescent="0.35">
      <c r="Y54" s="20"/>
      <c r="Z54" s="20"/>
    </row>
    <row r="55" spans="25:26" x14ac:dyDescent="0.35">
      <c r="Y55" s="20"/>
      <c r="Z55" s="20"/>
    </row>
    <row r="56" spans="25:26" x14ac:dyDescent="0.35">
      <c r="Y56" s="20"/>
      <c r="Z56" s="20"/>
    </row>
    <row r="57" spans="25:26" x14ac:dyDescent="0.35">
      <c r="Y57" s="20"/>
      <c r="Z57" s="20"/>
    </row>
    <row r="58" spans="25:26" x14ac:dyDescent="0.35">
      <c r="Y58" s="20"/>
      <c r="Z58" s="20"/>
    </row>
    <row r="59" spans="25:26" x14ac:dyDescent="0.35">
      <c r="Y59" s="20"/>
      <c r="Z59" s="20"/>
    </row>
    <row r="60" spans="25:26" x14ac:dyDescent="0.35">
      <c r="Y60" s="20"/>
      <c r="Z60" s="20"/>
    </row>
    <row r="61" spans="25:26" x14ac:dyDescent="0.35">
      <c r="Y61" s="20"/>
      <c r="Z61" s="20"/>
    </row>
    <row r="62" spans="25:26" x14ac:dyDescent="0.35">
      <c r="Y62" s="20"/>
      <c r="Z62" s="20"/>
    </row>
    <row r="63" spans="25:26" x14ac:dyDescent="0.35">
      <c r="Y63" s="20"/>
      <c r="Z63" s="20"/>
    </row>
    <row r="64" spans="25:26" x14ac:dyDescent="0.35">
      <c r="Y64" s="20"/>
      <c r="Z64" s="20"/>
    </row>
    <row r="65" spans="25:26" x14ac:dyDescent="0.35">
      <c r="Y65" s="20"/>
      <c r="Z65" s="20"/>
    </row>
    <row r="66" spans="25:26" x14ac:dyDescent="0.35">
      <c r="Y66" s="20"/>
      <c r="Z66" s="20"/>
    </row>
    <row r="67" spans="25:26" x14ac:dyDescent="0.35">
      <c r="Y67" s="20"/>
      <c r="Z67" s="20"/>
    </row>
    <row r="68" spans="25:26" x14ac:dyDescent="0.35">
      <c r="Y68" s="20"/>
      <c r="Z68" s="20"/>
    </row>
    <row r="69" spans="25:26" x14ac:dyDescent="0.35">
      <c r="Y69" s="20"/>
      <c r="Z69" s="20"/>
    </row>
    <row r="70" spans="25:26" x14ac:dyDescent="0.35">
      <c r="Y70" s="20"/>
      <c r="Z70" s="20"/>
    </row>
    <row r="71" spans="25:26" x14ac:dyDescent="0.35">
      <c r="Y71" s="20"/>
      <c r="Z71" s="20"/>
    </row>
    <row r="72" spans="25:26" x14ac:dyDescent="0.35">
      <c r="Y72" s="20"/>
      <c r="Z72" s="20"/>
    </row>
    <row r="73" spans="25:26" x14ac:dyDescent="0.35">
      <c r="Y73" s="20"/>
      <c r="Z73" s="20"/>
    </row>
    <row r="74" spans="25:26" x14ac:dyDescent="0.35">
      <c r="Y74" s="20"/>
      <c r="Z74" s="20"/>
    </row>
    <row r="75" spans="25:26" x14ac:dyDescent="0.35">
      <c r="Y75" s="20"/>
      <c r="Z75" s="20"/>
    </row>
    <row r="76" spans="25:26" x14ac:dyDescent="0.35">
      <c r="Y76" s="20"/>
      <c r="Z76" s="20"/>
    </row>
    <row r="77" spans="25:26" x14ac:dyDescent="0.35">
      <c r="Y77" s="20"/>
      <c r="Z77" s="20"/>
    </row>
    <row r="78" spans="25:26" x14ac:dyDescent="0.35">
      <c r="Y78" s="20"/>
      <c r="Z78" s="20"/>
    </row>
    <row r="79" spans="25:26" x14ac:dyDescent="0.35">
      <c r="Y79" s="20"/>
      <c r="Z79" s="20"/>
    </row>
    <row r="80" spans="25:26" x14ac:dyDescent="0.35">
      <c r="Y80" s="20"/>
      <c r="Z80" s="20"/>
    </row>
    <row r="81" spans="25:26" x14ac:dyDescent="0.35">
      <c r="Y81" s="20"/>
      <c r="Z81" s="20"/>
    </row>
    <row r="82" spans="25:26" x14ac:dyDescent="0.35">
      <c r="Y82" s="20"/>
      <c r="Z82" s="20"/>
    </row>
    <row r="83" spans="25:26" x14ac:dyDescent="0.35">
      <c r="Y83" s="20"/>
      <c r="Z83" s="20"/>
    </row>
    <row r="84" spans="25:26" x14ac:dyDescent="0.35">
      <c r="Y84" s="20"/>
      <c r="Z84" s="20"/>
    </row>
    <row r="85" spans="25:26" x14ac:dyDescent="0.35">
      <c r="Y85" s="20"/>
      <c r="Z85" s="20"/>
    </row>
    <row r="86" spans="25:26" x14ac:dyDescent="0.35">
      <c r="Y86" s="20"/>
      <c r="Z86" s="20"/>
    </row>
    <row r="87" spans="25:26" x14ac:dyDescent="0.35">
      <c r="Y87" s="20"/>
      <c r="Z87" s="20"/>
    </row>
    <row r="88" spans="25:26" x14ac:dyDescent="0.35">
      <c r="Y88" s="20"/>
      <c r="Z88" s="20"/>
    </row>
    <row r="89" spans="25:26" x14ac:dyDescent="0.35">
      <c r="Y89" s="20"/>
      <c r="Z89" s="20"/>
    </row>
    <row r="90" spans="25:26" x14ac:dyDescent="0.35">
      <c r="Y90" s="20"/>
      <c r="Z90" s="20"/>
    </row>
    <row r="91" spans="25:26" x14ac:dyDescent="0.35">
      <c r="Y91" s="20"/>
      <c r="Z91" s="20"/>
    </row>
    <row r="92" spans="25:26" x14ac:dyDescent="0.35">
      <c r="Y92" s="20"/>
      <c r="Z92" s="20"/>
    </row>
    <row r="93" spans="25:26" x14ac:dyDescent="0.35">
      <c r="Y93" s="20"/>
      <c r="Z93" s="20"/>
    </row>
    <row r="94" spans="25:26" x14ac:dyDescent="0.35">
      <c r="Y94" s="20"/>
      <c r="Z94" s="20"/>
    </row>
    <row r="95" spans="25:26" x14ac:dyDescent="0.35">
      <c r="Y95" s="20"/>
      <c r="Z95" s="20"/>
    </row>
    <row r="96" spans="25:26" x14ac:dyDescent="0.35">
      <c r="Y96" s="20"/>
      <c r="Z96" s="20"/>
    </row>
    <row r="97" spans="25:26" x14ac:dyDescent="0.35">
      <c r="Y97" s="20"/>
      <c r="Z97" s="20"/>
    </row>
    <row r="98" spans="25:26" x14ac:dyDescent="0.35">
      <c r="Y98" s="20"/>
      <c r="Z98" s="20"/>
    </row>
    <row r="99" spans="25:26" x14ac:dyDescent="0.35">
      <c r="Y99" s="20"/>
      <c r="Z99" s="20"/>
    </row>
    <row r="100" spans="25:26" x14ac:dyDescent="0.35">
      <c r="Y100" s="20"/>
      <c r="Z100" s="20"/>
    </row>
    <row r="101" spans="25:26" x14ac:dyDescent="0.35">
      <c r="Y101" s="20"/>
      <c r="Z101" s="20"/>
    </row>
    <row r="102" spans="25:26" x14ac:dyDescent="0.35">
      <c r="Y102" s="20"/>
      <c r="Z102" s="20"/>
    </row>
    <row r="103" spans="25:26" x14ac:dyDescent="0.35">
      <c r="Y103" s="20"/>
      <c r="Z103" s="20"/>
    </row>
    <row r="104" spans="25:26" x14ac:dyDescent="0.35">
      <c r="Y104" s="20"/>
      <c r="Z104" s="20"/>
    </row>
    <row r="105" spans="25:26" x14ac:dyDescent="0.35">
      <c r="Y105" s="20"/>
      <c r="Z105" s="20"/>
    </row>
    <row r="106" spans="25:26" x14ac:dyDescent="0.35">
      <c r="Y106" s="20"/>
      <c r="Z106" s="20"/>
    </row>
    <row r="107" spans="25:26" x14ac:dyDescent="0.35">
      <c r="Y107" s="20"/>
      <c r="Z107" s="20"/>
    </row>
    <row r="108" spans="25:26" x14ac:dyDescent="0.35">
      <c r="Y108" s="20"/>
      <c r="Z108" s="20"/>
    </row>
    <row r="109" spans="25:26" x14ac:dyDescent="0.35">
      <c r="Y109" s="20"/>
      <c r="Z109" s="20"/>
    </row>
    <row r="110" spans="25:26" x14ac:dyDescent="0.35">
      <c r="Y110" s="20"/>
      <c r="Z110" s="20"/>
    </row>
  </sheetData>
  <mergeCells count="33">
    <mergeCell ref="F4:Z5"/>
    <mergeCell ref="F2:Z3"/>
    <mergeCell ref="B2:E5"/>
    <mergeCell ref="AA2:AA3"/>
    <mergeCell ref="AB2:AB3"/>
    <mergeCell ref="B7:F8"/>
    <mergeCell ref="G7:Z8"/>
    <mergeCell ref="B9:AB9"/>
    <mergeCell ref="O12:O13"/>
    <mergeCell ref="P12:P13"/>
    <mergeCell ref="W12:W13"/>
    <mergeCell ref="X12:X13"/>
    <mergeCell ref="Y12:Y13"/>
    <mergeCell ref="B11:H11"/>
    <mergeCell ref="B10:AB10"/>
    <mergeCell ref="B12:B13"/>
    <mergeCell ref="C12:C13"/>
    <mergeCell ref="D12:D13"/>
    <mergeCell ref="E12:E13"/>
    <mergeCell ref="F12:F13"/>
    <mergeCell ref="G12:G13"/>
    <mergeCell ref="H12:H13"/>
    <mergeCell ref="I12:J13"/>
    <mergeCell ref="K12:L13"/>
    <mergeCell ref="N12:N13"/>
    <mergeCell ref="Y11:AB11"/>
    <mergeCell ref="AA12:AB12"/>
    <mergeCell ref="M12:M13"/>
    <mergeCell ref="Q13:R13"/>
    <mergeCell ref="S13:T13"/>
    <mergeCell ref="Q12:V12"/>
    <mergeCell ref="I11:X11"/>
    <mergeCell ref="Z12:Z13"/>
  </mergeCells>
  <conditionalFormatting sqref="I14:I33">
    <cfRule type="expression" dxfId="55" priority="45">
      <formula>I14=3</formula>
    </cfRule>
    <cfRule type="expression" dxfId="54" priority="44">
      <formula>I14=5</formula>
    </cfRule>
    <cfRule type="expression" dxfId="53" priority="43">
      <formula>I14=1</formula>
    </cfRule>
    <cfRule type="expression" dxfId="52" priority="42">
      <formula>I14=2</formula>
    </cfRule>
    <cfRule type="expression" dxfId="51" priority="41">
      <formula>I14=4</formula>
    </cfRule>
  </conditionalFormatting>
  <conditionalFormatting sqref="J14:J33">
    <cfRule type="expression" dxfId="50" priority="13">
      <formula>J14="Posible (puede ocurrir en cualquier momento futuro)"</formula>
    </cfRule>
    <cfRule type="expression" dxfId="49" priority="11">
      <formula>J14="Raro (puede ocurrir excepcionalmente)"</formula>
    </cfRule>
    <cfRule type="expression" dxfId="48" priority="12">
      <formula>J14="Improbable (puede ocurrir ocasionalmente)"</formula>
    </cfRule>
    <cfRule type="expression" dxfId="47" priority="14">
      <formula>J14="Probable (probablemente va a ocurrir)"</formula>
    </cfRule>
    <cfRule type="expression" dxfId="46" priority="15">
      <formula>J14="Casi cierto (ocurre en la mayoría de circunstancias)"</formula>
    </cfRule>
  </conditionalFormatting>
  <conditionalFormatting sqref="K14:K33">
    <cfRule type="expression" dxfId="45" priority="40">
      <formula>K14=3</formula>
    </cfRule>
    <cfRule type="expression" dxfId="44" priority="36">
      <formula>K14=4</formula>
    </cfRule>
    <cfRule type="expression" dxfId="43" priority="37">
      <formula>K14=2</formula>
    </cfRule>
    <cfRule type="expression" dxfId="42" priority="38">
      <formula>K14=1</formula>
    </cfRule>
    <cfRule type="expression" dxfId="41" priority="39">
      <formula>K14=5</formula>
    </cfRule>
  </conditionalFormatting>
  <conditionalFormatting sqref="L14:L33">
    <cfRule type="expression" dxfId="40" priority="46">
      <formula>L14="Insignificante"</formula>
    </cfRule>
    <cfRule type="expression" dxfId="39" priority="55">
      <formula>L14="Catastrófico"</formula>
    </cfRule>
    <cfRule type="expression" dxfId="38" priority="54">
      <formula>L14="Mayor"</formula>
    </cfRule>
    <cfRule type="expression" dxfId="37" priority="53">
      <formula>L14="Moderado"</formula>
    </cfRule>
    <cfRule type="expression" dxfId="36" priority="52">
      <formula>L14="Menor"</formula>
    </cfRule>
  </conditionalFormatting>
  <conditionalFormatting sqref="M14:M33">
    <cfRule type="expression" dxfId="35" priority="64">
      <formula>+AND(M14&gt;=10,M14&lt;=15)</formula>
    </cfRule>
    <cfRule type="expression" dxfId="34" priority="63">
      <formula>+AND(M14&gt;=16,M14&lt;=25)</formula>
    </cfRule>
    <cfRule type="expression" dxfId="33" priority="62">
      <formula>+AND(M14&gt;=1,M14&lt;=4)</formula>
    </cfRule>
    <cfRule type="expression" dxfId="32" priority="65">
      <formula>+AND(M14&gt;=5,M14&lt;=9)</formula>
    </cfRule>
  </conditionalFormatting>
  <conditionalFormatting sqref="N14:N33">
    <cfRule type="expression" dxfId="31" priority="75">
      <formula>+AND(N14&gt;=5,N14&lt;=9)</formula>
    </cfRule>
    <cfRule type="expression" dxfId="30" priority="72">
      <formula>+AND(N14&gt;=1,N14&lt;=4)</formula>
    </cfRule>
    <cfRule type="expression" dxfId="29" priority="73">
      <formula>+AND(N14&gt;=16,N14&lt;=25)</formula>
    </cfRule>
    <cfRule type="expression" dxfId="28" priority="74">
      <formula>+AND(N14&gt;=10,N14&lt;=15)</formula>
    </cfRule>
  </conditionalFormatting>
  <conditionalFormatting sqref="Q14:Q33">
    <cfRule type="expression" dxfId="27" priority="25">
      <formula>Q14=3</formula>
    </cfRule>
    <cfRule type="expression" dxfId="26" priority="21">
      <formula>Q14=4</formula>
    </cfRule>
    <cfRule type="expression" dxfId="25" priority="22">
      <formula>Q14=2</formula>
    </cfRule>
    <cfRule type="expression" dxfId="24" priority="23">
      <formula>Q14=1</formula>
    </cfRule>
    <cfRule type="expression" dxfId="23" priority="24">
      <formula>Q14=5</formula>
    </cfRule>
  </conditionalFormatting>
  <conditionalFormatting sqref="R14:R33">
    <cfRule type="expression" dxfId="22" priority="6">
      <formula>R14="Raro (puede ocurrir excepcionalmente)"</formula>
    </cfRule>
    <cfRule type="expression" dxfId="21" priority="10">
      <formula>R14="Casi cierto (ocurre en la mayoría de circunstancias)"</formula>
    </cfRule>
    <cfRule type="expression" dxfId="20" priority="9">
      <formula>R14="Probable (probablemente va a ocurrir)"</formula>
    </cfRule>
    <cfRule type="expression" dxfId="19" priority="8">
      <formula>R14="Posible (puede ocurrir en cualquier momento futuro)"</formula>
    </cfRule>
    <cfRule type="expression" dxfId="18" priority="7">
      <formula>R14="Improbable (puede ocurrir ocasionalmente)"</formula>
    </cfRule>
  </conditionalFormatting>
  <conditionalFormatting sqref="S14:S33">
    <cfRule type="expression" dxfId="17" priority="30">
      <formula>S14=3</formula>
    </cfRule>
    <cfRule type="expression" dxfId="16" priority="29">
      <formula>S14=5</formula>
    </cfRule>
    <cfRule type="expression" dxfId="15" priority="28">
      <formula>S14=1</formula>
    </cfRule>
    <cfRule type="expression" dxfId="14" priority="27">
      <formula>S14=2</formula>
    </cfRule>
    <cfRule type="expression" dxfId="13" priority="26">
      <formula>S14=4</formula>
    </cfRule>
  </conditionalFormatting>
  <conditionalFormatting sqref="T14:T33">
    <cfRule type="expression" dxfId="12" priority="32">
      <formula>T14="Menor"</formula>
    </cfRule>
    <cfRule type="expression" dxfId="11" priority="35">
      <formula>T14="Catastrófico"</formula>
    </cfRule>
    <cfRule type="expression" dxfId="10" priority="34">
      <formula>T14="Mayor"</formula>
    </cfRule>
    <cfRule type="expression" dxfId="9" priority="33">
      <formula>T14="Moderado"</formula>
    </cfRule>
    <cfRule type="expression" dxfId="8" priority="31">
      <formula>T14="Insignificante"</formula>
    </cfRule>
  </conditionalFormatting>
  <conditionalFormatting sqref="U14:U33">
    <cfRule type="expression" dxfId="7" priority="57">
      <formula>+AND(U14&gt;=1,U14&lt;=4)</formula>
    </cfRule>
    <cfRule type="expression" dxfId="6" priority="59">
      <formula>+AND(U14&gt;=10,U14&lt;=15)</formula>
    </cfRule>
    <cfRule type="expression" dxfId="5" priority="60">
      <formula>+AND(U14&gt;=5,U14&lt;=9)</formula>
    </cfRule>
    <cfRule type="expression" dxfId="4" priority="58">
      <formula>+AND(U14&gt;=16,U14&lt;=25)</formula>
    </cfRule>
  </conditionalFormatting>
  <conditionalFormatting sqref="V14:V33">
    <cfRule type="expression" dxfId="3" priority="67">
      <formula>+AND(V14&gt;=16,V14&lt;=25)</formula>
    </cfRule>
    <cfRule type="expression" dxfId="2" priority="68">
      <formula>+AND(V14&gt;=10,V14&lt;=15)</formula>
    </cfRule>
    <cfRule type="expression" dxfId="1" priority="69">
      <formula>+AND(V14&gt;=5,V14&lt;=9)</formula>
    </cfRule>
    <cfRule type="expression" dxfId="0" priority="66">
      <formula>+AND(V14&gt;=1,V14&lt;=4)</formula>
    </cfRule>
  </conditionalFormatting>
  <dataValidations disablePrompts="1" count="1">
    <dataValidation type="list" allowBlank="1" showInputMessage="1" showErrorMessage="1" sqref="D34:F1048576" xr:uid="{00000000-0002-0000-0000-000000000000}">
      <formula1>#REF!</formula1>
    </dataValidation>
  </dataValidations>
  <printOptions horizontalCentered="1" verticalCentered="1"/>
  <pageMargins left="0.23622047244094491" right="0.23622047244094491" top="0.86614173228346458" bottom="0.74803149606299213" header="0.31496062992125978" footer="0.31496062992125978"/>
  <pageSetup scale="1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U68"/>
  <sheetViews>
    <sheetView showGridLines="0" topLeftCell="A23" zoomScale="70" zoomScaleNormal="70" workbookViewId="0">
      <selection activeCell="E58" sqref="E58"/>
    </sheetView>
  </sheetViews>
  <sheetFormatPr baseColWidth="10" defaultColWidth="11.42578125" defaultRowHeight="18.75" x14ac:dyDescent="0.35"/>
  <cols>
    <col min="1" max="1" width="3.42578125" style="1" customWidth="1"/>
    <col min="2" max="2" width="35.85546875" style="1" customWidth="1"/>
    <col min="3" max="3" width="34" style="1" customWidth="1"/>
    <col min="4" max="4" width="23.7109375" style="1" customWidth="1"/>
    <col min="5" max="5" width="37.42578125" style="1" customWidth="1"/>
    <col min="6" max="6" width="16" style="1" customWidth="1"/>
    <col min="7" max="7" width="33" style="1" customWidth="1"/>
    <col min="8" max="8" width="32.42578125" style="1" customWidth="1"/>
    <col min="9" max="9" width="20.42578125" style="1" customWidth="1"/>
    <col min="10" max="10" width="23.42578125" style="1" customWidth="1"/>
    <col min="11" max="11" width="40" style="1" customWidth="1"/>
    <col min="12" max="12" width="31.42578125" style="1" customWidth="1"/>
    <col min="13" max="13" width="27" style="1" customWidth="1"/>
    <col min="14" max="14" width="28" style="1" customWidth="1"/>
    <col min="15" max="15" width="30.42578125" style="1" customWidth="1"/>
    <col min="16" max="16" width="27.85546875" style="1" customWidth="1"/>
    <col min="17" max="17" width="11.42578125" style="1" customWidth="1"/>
    <col min="18" max="18" width="16.42578125" style="1" customWidth="1"/>
    <col min="19" max="19" width="39.42578125" style="1" customWidth="1"/>
    <col min="20" max="21" width="11.42578125" style="1" customWidth="1"/>
    <col min="22" max="16384" width="11.42578125" style="1"/>
  </cols>
  <sheetData>
    <row r="1" spans="2:19" ht="15.75" customHeight="1" x14ac:dyDescent="0.35"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2:19" ht="17.25" customHeight="1" x14ac:dyDescent="0.35">
      <c r="B2" s="114" t="s">
        <v>0</v>
      </c>
      <c r="C2" s="146" t="s">
        <v>1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22"/>
      <c r="R2" s="128" t="s">
        <v>2</v>
      </c>
      <c r="S2" s="129" t="s">
        <v>69</v>
      </c>
    </row>
    <row r="3" spans="2:19" ht="19.5" customHeight="1" x14ac:dyDescent="0.35">
      <c r="B3" s="115"/>
      <c r="C3" s="123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24"/>
      <c r="R3" s="116"/>
      <c r="S3" s="116"/>
    </row>
    <row r="4" spans="2:19" ht="54.75" customHeight="1" x14ac:dyDescent="0.35">
      <c r="B4" s="115"/>
      <c r="C4" s="137" t="s">
        <v>70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22"/>
      <c r="R4" s="2" t="s">
        <v>71</v>
      </c>
      <c r="S4" s="2" t="s">
        <v>6</v>
      </c>
    </row>
    <row r="5" spans="2:19" ht="45" customHeight="1" x14ac:dyDescent="0.35">
      <c r="B5" s="116"/>
      <c r="C5" s="123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24"/>
      <c r="R5" s="73" t="s">
        <v>7</v>
      </c>
      <c r="S5" s="37">
        <v>45341</v>
      </c>
    </row>
    <row r="6" spans="2:19" x14ac:dyDescent="0.35"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S6" s="47"/>
    </row>
    <row r="7" spans="2:19" ht="18.75" customHeight="1" x14ac:dyDescent="0.35">
      <c r="B7" s="133" t="s">
        <v>72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13"/>
    </row>
    <row r="8" spans="2:19" ht="36" customHeight="1" x14ac:dyDescent="0.35"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S8" s="47"/>
    </row>
    <row r="9" spans="2:19" ht="28.5" customHeight="1" x14ac:dyDescent="0.35">
      <c r="B9" s="117" t="s">
        <v>73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S9" s="47"/>
    </row>
    <row r="10" spans="2:19" x14ac:dyDescent="0.35"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S10" s="47"/>
    </row>
    <row r="11" spans="2:19" x14ac:dyDescent="0.35">
      <c r="B11" s="49" t="s">
        <v>74</v>
      </c>
      <c r="S11" s="47"/>
    </row>
    <row r="12" spans="2:19" x14ac:dyDescent="0.35">
      <c r="B12" s="49"/>
      <c r="S12" s="47"/>
    </row>
    <row r="13" spans="2:19" x14ac:dyDescent="0.35">
      <c r="B13" s="119" t="s">
        <v>75</v>
      </c>
      <c r="C13" s="113"/>
      <c r="D13" s="61"/>
      <c r="E13" s="119" t="s">
        <v>76</v>
      </c>
      <c r="F13" s="120"/>
      <c r="G13" s="113"/>
      <c r="H13" s="61"/>
      <c r="I13" s="119" t="s">
        <v>77</v>
      </c>
      <c r="J13" s="120"/>
      <c r="K13" s="120"/>
      <c r="L13" s="120"/>
      <c r="M13" s="120"/>
      <c r="N13" s="120"/>
      <c r="O13" s="113"/>
      <c r="S13" s="47"/>
    </row>
    <row r="14" spans="2:19" x14ac:dyDescent="0.35">
      <c r="B14" s="121" t="s">
        <v>78</v>
      </c>
      <c r="C14" s="121" t="s">
        <v>79</v>
      </c>
      <c r="D14" s="61"/>
      <c r="E14" s="121" t="s">
        <v>80</v>
      </c>
      <c r="F14" s="121" t="s">
        <v>79</v>
      </c>
      <c r="G14" s="122"/>
      <c r="H14" s="61"/>
      <c r="I14" s="121" t="s">
        <v>81</v>
      </c>
      <c r="J14" s="122"/>
      <c r="K14" s="121" t="s">
        <v>79</v>
      </c>
      <c r="L14" s="130"/>
      <c r="M14" s="130"/>
      <c r="N14" s="130"/>
      <c r="O14" s="122"/>
      <c r="S14" s="47"/>
    </row>
    <row r="15" spans="2:19" x14ac:dyDescent="0.35">
      <c r="B15" s="116"/>
      <c r="C15" s="116"/>
      <c r="D15" s="62"/>
      <c r="E15" s="116"/>
      <c r="F15" s="123"/>
      <c r="G15" s="124"/>
      <c r="H15" s="62"/>
      <c r="I15" s="123"/>
      <c r="J15" s="124"/>
      <c r="K15" s="123"/>
      <c r="L15" s="131"/>
      <c r="M15" s="131"/>
      <c r="N15" s="131"/>
      <c r="O15" s="124"/>
      <c r="S15" s="47"/>
    </row>
    <row r="16" spans="2:19" ht="55.5" customHeight="1" x14ac:dyDescent="0.35">
      <c r="B16" s="3" t="s">
        <v>48</v>
      </c>
      <c r="C16" s="82" t="s">
        <v>82</v>
      </c>
      <c r="D16" s="63"/>
      <c r="E16" s="3" t="s">
        <v>49</v>
      </c>
      <c r="F16" s="125" t="s">
        <v>83</v>
      </c>
      <c r="G16" s="113"/>
      <c r="H16" s="61"/>
      <c r="I16" s="40"/>
      <c r="J16" s="41"/>
      <c r="K16" s="134" t="s">
        <v>84</v>
      </c>
      <c r="L16" s="118"/>
      <c r="M16" s="118"/>
      <c r="N16" s="118"/>
      <c r="O16" s="135"/>
      <c r="S16" s="47"/>
    </row>
    <row r="17" spans="2:21" ht="73.5" customHeight="1" x14ac:dyDescent="0.35">
      <c r="B17" s="3" t="s">
        <v>38</v>
      </c>
      <c r="C17" s="82" t="s">
        <v>85</v>
      </c>
      <c r="D17" s="44"/>
      <c r="E17" s="3" t="s">
        <v>39</v>
      </c>
      <c r="F17" s="125" t="s">
        <v>86</v>
      </c>
      <c r="G17" s="113"/>
      <c r="H17" s="46"/>
      <c r="I17" s="132" t="s">
        <v>87</v>
      </c>
      <c r="J17" s="124"/>
      <c r="K17" s="131"/>
      <c r="L17" s="131"/>
      <c r="M17" s="131"/>
      <c r="N17" s="131"/>
      <c r="O17" s="124"/>
      <c r="S17" s="47"/>
    </row>
    <row r="18" spans="2:21" ht="125.25" customHeight="1" x14ac:dyDescent="0.35">
      <c r="B18" s="43"/>
      <c r="C18" s="45"/>
      <c r="D18" s="45"/>
      <c r="E18" s="45"/>
      <c r="F18" s="45"/>
      <c r="G18" s="45"/>
      <c r="H18" s="61"/>
      <c r="I18" s="127" t="s">
        <v>88</v>
      </c>
      <c r="J18" s="113"/>
      <c r="K18" s="125" t="s">
        <v>89</v>
      </c>
      <c r="L18" s="120"/>
      <c r="M18" s="120"/>
      <c r="N18" s="120"/>
      <c r="O18" s="113"/>
      <c r="S18" s="47"/>
      <c r="U18" s="79"/>
    </row>
    <row r="19" spans="2:21" ht="140.25" customHeight="1" x14ac:dyDescent="0.35">
      <c r="B19" s="49"/>
      <c r="D19" s="61"/>
      <c r="E19" s="61"/>
      <c r="F19" s="61"/>
      <c r="G19" s="61"/>
      <c r="I19" s="127" t="s">
        <v>90</v>
      </c>
      <c r="J19" s="113"/>
      <c r="K19" s="125" t="s">
        <v>91</v>
      </c>
      <c r="L19" s="120"/>
      <c r="M19" s="120"/>
      <c r="N19" s="120"/>
      <c r="O19" s="113"/>
      <c r="S19" s="47"/>
    </row>
    <row r="20" spans="2:21" x14ac:dyDescent="0.35">
      <c r="B20" s="43"/>
      <c r="C20" s="4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S20" s="47"/>
    </row>
    <row r="21" spans="2:21" ht="25.5" customHeight="1" x14ac:dyDescent="0.35">
      <c r="B21" s="119" t="s">
        <v>92</v>
      </c>
      <c r="C21" s="120"/>
      <c r="D21" s="120"/>
      <c r="E21" s="113"/>
      <c r="G21" s="119" t="s">
        <v>93</v>
      </c>
      <c r="H21" s="120"/>
      <c r="I21" s="113"/>
      <c r="K21" s="119" t="s">
        <v>94</v>
      </c>
      <c r="L21" s="120"/>
      <c r="M21" s="120"/>
      <c r="N21" s="120"/>
      <c r="O21" s="120"/>
      <c r="P21" s="113"/>
      <c r="R21" s="38" t="s">
        <v>95</v>
      </c>
      <c r="S21" s="39"/>
    </row>
    <row r="22" spans="2:21" x14ac:dyDescent="0.35">
      <c r="B22" s="121" t="s">
        <v>96</v>
      </c>
      <c r="C22" s="121" t="s">
        <v>79</v>
      </c>
      <c r="D22" s="130"/>
      <c r="E22" s="122"/>
      <c r="G22" s="136" t="s">
        <v>97</v>
      </c>
      <c r="H22" s="120"/>
      <c r="I22" s="113"/>
      <c r="K22" s="136" t="s">
        <v>98</v>
      </c>
      <c r="L22" s="120"/>
      <c r="M22" s="120"/>
      <c r="N22" s="120"/>
      <c r="O22" s="120"/>
      <c r="P22" s="113"/>
      <c r="R22" s="136" t="s">
        <v>99</v>
      </c>
      <c r="S22" s="113"/>
    </row>
    <row r="23" spans="2:21" ht="39" customHeight="1" x14ac:dyDescent="0.35">
      <c r="B23" s="116"/>
      <c r="C23" s="123"/>
      <c r="D23" s="131"/>
      <c r="E23" s="124"/>
      <c r="G23" s="36" t="s">
        <v>100</v>
      </c>
      <c r="H23" s="83" t="s">
        <v>101</v>
      </c>
      <c r="I23" s="36" t="s">
        <v>100</v>
      </c>
      <c r="K23" s="121" t="s">
        <v>102</v>
      </c>
      <c r="L23" s="120"/>
      <c r="M23" s="120"/>
      <c r="N23" s="120"/>
      <c r="O23" s="120"/>
      <c r="P23" s="113"/>
      <c r="R23" s="10" t="s">
        <v>52</v>
      </c>
      <c r="S23" s="32" t="s">
        <v>103</v>
      </c>
    </row>
    <row r="24" spans="2:21" ht="117.75" customHeight="1" x14ac:dyDescent="0.35">
      <c r="B24" s="31" t="s">
        <v>104</v>
      </c>
      <c r="C24" s="125" t="s">
        <v>105</v>
      </c>
      <c r="D24" s="120"/>
      <c r="E24" s="113"/>
      <c r="G24" s="35" t="s">
        <v>106</v>
      </c>
      <c r="H24" s="35">
        <v>1</v>
      </c>
      <c r="I24" s="82" t="s">
        <v>107</v>
      </c>
      <c r="K24" s="34" t="s">
        <v>108</v>
      </c>
      <c r="L24" s="84" t="s">
        <v>109</v>
      </c>
      <c r="M24" s="84" t="s">
        <v>110</v>
      </c>
      <c r="N24" s="84" t="s">
        <v>111</v>
      </c>
      <c r="O24" s="84" t="s">
        <v>112</v>
      </c>
      <c r="P24" s="84" t="s">
        <v>113</v>
      </c>
      <c r="R24" s="10" t="s">
        <v>41</v>
      </c>
      <c r="S24" s="4" t="s">
        <v>114</v>
      </c>
    </row>
    <row r="25" spans="2:21" ht="76.5" customHeight="1" x14ac:dyDescent="0.35">
      <c r="B25" s="31" t="s">
        <v>115</v>
      </c>
      <c r="C25" s="125" t="s">
        <v>116</v>
      </c>
      <c r="D25" s="120"/>
      <c r="E25" s="113"/>
      <c r="G25" s="35" t="s">
        <v>117</v>
      </c>
      <c r="H25" s="35">
        <v>2</v>
      </c>
      <c r="I25" s="82" t="s">
        <v>118</v>
      </c>
      <c r="K25" s="34" t="s">
        <v>119</v>
      </c>
      <c r="L25" s="84" t="s">
        <v>120</v>
      </c>
      <c r="M25" s="84" t="s">
        <v>121</v>
      </c>
      <c r="N25" s="84" t="s">
        <v>122</v>
      </c>
      <c r="O25" s="84" t="s">
        <v>123</v>
      </c>
      <c r="P25" s="84" t="s">
        <v>124</v>
      </c>
      <c r="R25" s="10" t="s">
        <v>59</v>
      </c>
      <c r="S25" s="33" t="s">
        <v>125</v>
      </c>
    </row>
    <row r="26" spans="2:21" ht="55.5" customHeight="1" x14ac:dyDescent="0.35">
      <c r="B26" s="31" t="s">
        <v>126</v>
      </c>
      <c r="C26" s="125" t="s">
        <v>127</v>
      </c>
      <c r="D26" s="120"/>
      <c r="E26" s="113"/>
      <c r="G26" s="35" t="s">
        <v>128</v>
      </c>
      <c r="H26" s="35">
        <v>3</v>
      </c>
      <c r="I26" s="82" t="s">
        <v>129</v>
      </c>
      <c r="K26" s="6" t="s">
        <v>130</v>
      </c>
      <c r="L26" s="7" t="s">
        <v>131</v>
      </c>
      <c r="M26" s="7" t="s">
        <v>132</v>
      </c>
      <c r="N26" s="7" t="s">
        <v>133</v>
      </c>
      <c r="O26" s="7" t="s">
        <v>134</v>
      </c>
      <c r="P26" s="7" t="s">
        <v>135</v>
      </c>
      <c r="R26" s="10" t="s">
        <v>136</v>
      </c>
      <c r="S26" s="4" t="s">
        <v>137</v>
      </c>
    </row>
    <row r="27" spans="2:21" ht="81.75" customHeight="1" x14ac:dyDescent="0.35">
      <c r="B27" s="31" t="s">
        <v>138</v>
      </c>
      <c r="C27" s="125" t="s">
        <v>139</v>
      </c>
      <c r="D27" s="120"/>
      <c r="E27" s="113"/>
      <c r="G27" s="35" t="s">
        <v>140</v>
      </c>
      <c r="H27" s="35">
        <v>4</v>
      </c>
      <c r="I27" s="82" t="s">
        <v>141</v>
      </c>
      <c r="K27" s="6" t="s">
        <v>142</v>
      </c>
      <c r="L27" s="3">
        <v>1</v>
      </c>
      <c r="M27" s="3">
        <v>2</v>
      </c>
      <c r="N27" s="3">
        <v>3</v>
      </c>
      <c r="O27" s="3">
        <v>4</v>
      </c>
      <c r="P27" s="3">
        <v>5</v>
      </c>
      <c r="S27" s="47"/>
    </row>
    <row r="28" spans="2:21" ht="48" customHeight="1" x14ac:dyDescent="0.35">
      <c r="B28" s="31" t="s">
        <v>143</v>
      </c>
      <c r="C28" s="125" t="s">
        <v>144</v>
      </c>
      <c r="D28" s="120"/>
      <c r="E28" s="113"/>
      <c r="G28" s="35" t="s">
        <v>145</v>
      </c>
      <c r="H28" s="35">
        <v>5</v>
      </c>
      <c r="I28" s="82" t="s">
        <v>146</v>
      </c>
      <c r="J28" s="46"/>
      <c r="K28" s="46"/>
      <c r="L28" s="46"/>
      <c r="M28" s="46"/>
      <c r="N28" s="46"/>
      <c r="O28" s="46"/>
      <c r="S28" s="47"/>
    </row>
    <row r="29" spans="2:21" ht="57.75" customHeight="1" x14ac:dyDescent="0.35">
      <c r="B29" s="31" t="s">
        <v>147</v>
      </c>
      <c r="C29" s="125" t="s">
        <v>148</v>
      </c>
      <c r="D29" s="120"/>
      <c r="E29" s="113"/>
      <c r="F29" s="46"/>
      <c r="I29" s="46"/>
      <c r="M29" s="140" t="s">
        <v>149</v>
      </c>
      <c r="N29" s="131"/>
      <c r="S29" s="47"/>
    </row>
    <row r="30" spans="2:21" ht="79.5" customHeight="1" x14ac:dyDescent="0.35">
      <c r="B30" s="31" t="s">
        <v>150</v>
      </c>
      <c r="C30" s="125" t="s">
        <v>151</v>
      </c>
      <c r="D30" s="120"/>
      <c r="E30" s="113"/>
      <c r="F30" s="46"/>
      <c r="G30" s="147" t="s">
        <v>152</v>
      </c>
      <c r="H30" s="131"/>
      <c r="I30" s="46"/>
      <c r="J30" s="141" t="s">
        <v>153</v>
      </c>
      <c r="K30" s="131"/>
      <c r="M30" s="139" t="s">
        <v>154</v>
      </c>
      <c r="N30" s="3" t="s">
        <v>155</v>
      </c>
      <c r="S30" s="47"/>
    </row>
    <row r="31" spans="2:21" ht="52.5" customHeight="1" x14ac:dyDescent="0.35">
      <c r="B31" s="31" t="s">
        <v>156</v>
      </c>
      <c r="C31" s="125" t="s">
        <v>157</v>
      </c>
      <c r="D31" s="120"/>
      <c r="E31" s="113"/>
      <c r="F31" s="46"/>
      <c r="G31" s="139" t="s">
        <v>158</v>
      </c>
      <c r="H31" s="3" t="s">
        <v>159</v>
      </c>
      <c r="I31" s="46"/>
      <c r="J31" s="139" t="s">
        <v>160</v>
      </c>
      <c r="K31" s="3" t="s">
        <v>161</v>
      </c>
      <c r="M31" s="115"/>
      <c r="N31" s="3" t="s">
        <v>162</v>
      </c>
      <c r="O31" s="46"/>
      <c r="S31" s="47"/>
    </row>
    <row r="32" spans="2:21" ht="55.5" customHeight="1" x14ac:dyDescent="0.35">
      <c r="B32" s="31" t="s">
        <v>163</v>
      </c>
      <c r="C32" s="126" t="s">
        <v>164</v>
      </c>
      <c r="D32" s="120"/>
      <c r="E32" s="113"/>
      <c r="F32" s="46"/>
      <c r="G32" s="115"/>
      <c r="H32" s="3" t="s">
        <v>165</v>
      </c>
      <c r="I32" s="46"/>
      <c r="J32" s="116"/>
      <c r="K32" s="3" t="s">
        <v>56</v>
      </c>
      <c r="M32" s="115"/>
      <c r="N32" s="3" t="s">
        <v>166</v>
      </c>
      <c r="S32" s="47"/>
    </row>
    <row r="33" spans="2:19" ht="52.5" customHeight="1" x14ac:dyDescent="0.35">
      <c r="B33" s="31" t="s">
        <v>167</v>
      </c>
      <c r="C33" s="143" t="s">
        <v>168</v>
      </c>
      <c r="D33" s="120"/>
      <c r="E33" s="113"/>
      <c r="F33" s="46"/>
      <c r="G33" s="116"/>
      <c r="H33" s="84" t="s">
        <v>169</v>
      </c>
      <c r="I33" s="46"/>
      <c r="J33" s="46"/>
      <c r="M33" s="115"/>
      <c r="N33" s="3" t="s">
        <v>170</v>
      </c>
      <c r="S33" s="47"/>
    </row>
    <row r="34" spans="2:19" ht="57" customHeight="1" x14ac:dyDescent="0.35">
      <c r="B34" s="31" t="s">
        <v>171</v>
      </c>
      <c r="C34" s="125" t="s">
        <v>172</v>
      </c>
      <c r="D34" s="120"/>
      <c r="E34" s="113"/>
      <c r="F34" s="46"/>
      <c r="G34" s="46"/>
      <c r="H34" s="46"/>
      <c r="I34" s="46"/>
      <c r="M34" s="115"/>
      <c r="N34" s="3" t="s">
        <v>173</v>
      </c>
      <c r="S34" s="47"/>
    </row>
    <row r="35" spans="2:19" ht="56.25" customHeight="1" x14ac:dyDescent="0.35">
      <c r="B35" s="31" t="s">
        <v>174</v>
      </c>
      <c r="C35" s="143" t="s">
        <v>175</v>
      </c>
      <c r="D35" s="120"/>
      <c r="E35" s="113"/>
      <c r="F35" s="46"/>
      <c r="G35" s="46"/>
      <c r="I35" s="46"/>
      <c r="M35" s="115"/>
      <c r="N35" s="3" t="s">
        <v>176</v>
      </c>
      <c r="S35" s="47"/>
    </row>
    <row r="36" spans="2:19" x14ac:dyDescent="0.35">
      <c r="B36" s="40"/>
      <c r="C36" s="44"/>
      <c r="D36" s="44"/>
      <c r="E36" s="44"/>
      <c r="F36" s="46"/>
      <c r="G36" s="46"/>
      <c r="H36" s="46"/>
      <c r="I36" s="46"/>
      <c r="M36" s="115"/>
      <c r="N36" s="3" t="s">
        <v>177</v>
      </c>
      <c r="S36" s="47"/>
    </row>
    <row r="37" spans="2:19" ht="60" customHeight="1" x14ac:dyDescent="0.35">
      <c r="B37" s="40"/>
      <c r="C37" s="145"/>
      <c r="D37" s="118"/>
      <c r="E37" s="118"/>
      <c r="F37" s="46"/>
      <c r="G37" s="46"/>
      <c r="H37" s="46"/>
      <c r="I37" s="46"/>
      <c r="M37" s="115"/>
      <c r="N37" s="3" t="s">
        <v>178</v>
      </c>
      <c r="S37" s="47"/>
    </row>
    <row r="38" spans="2:19" ht="39" customHeight="1" x14ac:dyDescent="0.35">
      <c r="B38" s="40"/>
      <c r="C38" s="144"/>
      <c r="D38" s="118"/>
      <c r="E38" s="118"/>
      <c r="F38" s="46"/>
      <c r="G38" s="46"/>
      <c r="H38" s="46"/>
      <c r="I38" s="46"/>
      <c r="M38" s="115"/>
      <c r="N38" s="3" t="s">
        <v>44</v>
      </c>
      <c r="S38" s="47"/>
    </row>
    <row r="39" spans="2:19" ht="46.5" customHeight="1" x14ac:dyDescent="0.35">
      <c r="B39" s="40"/>
      <c r="C39" s="64"/>
      <c r="D39" s="65"/>
      <c r="E39" s="64"/>
      <c r="F39" s="46"/>
      <c r="G39" s="46"/>
      <c r="H39" s="46"/>
      <c r="I39" s="46"/>
      <c r="M39" s="116"/>
      <c r="N39" s="3" t="s">
        <v>179</v>
      </c>
      <c r="S39" s="47"/>
    </row>
    <row r="40" spans="2:19" ht="66" customHeight="1" x14ac:dyDescent="0.35">
      <c r="B40" s="40"/>
      <c r="C40" s="66"/>
      <c r="D40" s="66"/>
      <c r="E40" s="67"/>
      <c r="F40" s="46"/>
      <c r="G40" s="46"/>
      <c r="H40" s="46"/>
      <c r="I40" s="46"/>
      <c r="J40" s="46"/>
      <c r="K40" s="46"/>
      <c r="L40" s="68"/>
      <c r="S40" s="47"/>
    </row>
    <row r="41" spans="2:19" ht="44.25" customHeight="1" x14ac:dyDescent="0.35">
      <c r="B41" s="40"/>
      <c r="C41" s="66"/>
      <c r="D41" s="66"/>
      <c r="E41" s="67"/>
      <c r="F41" s="46"/>
      <c r="G41" s="46"/>
      <c r="H41" s="46"/>
      <c r="I41" s="46"/>
      <c r="J41" s="46"/>
      <c r="K41" s="46"/>
      <c r="L41" s="68"/>
      <c r="S41" s="47"/>
    </row>
    <row r="42" spans="2:19" ht="33.75" customHeight="1" x14ac:dyDescent="0.35">
      <c r="B42" s="40"/>
      <c r="C42" s="66"/>
      <c r="D42" s="66"/>
      <c r="E42" s="67"/>
      <c r="F42" s="46"/>
      <c r="G42" s="46"/>
      <c r="H42" s="46"/>
      <c r="I42" s="46"/>
      <c r="J42" s="46"/>
      <c r="K42" s="46"/>
      <c r="L42" s="68"/>
      <c r="M42" s="68"/>
      <c r="N42" s="46"/>
      <c r="S42" s="47"/>
    </row>
    <row r="43" spans="2:19" ht="54" customHeight="1" x14ac:dyDescent="0.35">
      <c r="B43" s="40"/>
      <c r="C43" s="66"/>
      <c r="D43" s="66"/>
      <c r="E43" s="67"/>
      <c r="F43" s="46"/>
      <c r="G43" s="46"/>
      <c r="H43" s="46"/>
      <c r="I43" s="46"/>
      <c r="J43" s="46"/>
      <c r="K43" s="46"/>
      <c r="L43" s="68"/>
      <c r="M43" s="68"/>
      <c r="N43" s="46"/>
      <c r="S43" s="47"/>
    </row>
    <row r="44" spans="2:19" ht="31.5" customHeight="1" x14ac:dyDescent="0.35">
      <c r="B44" s="40"/>
      <c r="C44" s="66"/>
      <c r="D44" s="66"/>
      <c r="E44" s="67"/>
      <c r="F44" s="46"/>
      <c r="G44" s="46"/>
      <c r="H44" s="46"/>
      <c r="I44" s="46"/>
      <c r="J44" s="46"/>
      <c r="K44" s="46"/>
      <c r="L44" s="68"/>
      <c r="M44" s="68"/>
      <c r="N44" s="46"/>
      <c r="S44" s="47"/>
    </row>
    <row r="45" spans="2:19" ht="52.5" customHeight="1" x14ac:dyDescent="0.35"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51"/>
      <c r="Q45" s="51"/>
      <c r="R45" s="51"/>
      <c r="S45" s="53"/>
    </row>
    <row r="46" spans="2:19" ht="18.75" customHeight="1" x14ac:dyDescent="0.35">
      <c r="B46" s="133" t="s">
        <v>72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13"/>
    </row>
    <row r="47" spans="2:19" x14ac:dyDescent="0.35">
      <c r="B47" s="43"/>
      <c r="C47" s="44"/>
      <c r="D47" s="45"/>
      <c r="E47" s="45"/>
      <c r="F47" s="45"/>
      <c r="O47" s="46"/>
      <c r="S47" s="47"/>
    </row>
    <row r="48" spans="2:19" ht="18" customHeight="1" x14ac:dyDescent="0.35">
      <c r="B48" s="43"/>
      <c r="C48" s="46"/>
      <c r="E48" s="142" t="s">
        <v>180</v>
      </c>
      <c r="F48" s="120"/>
      <c r="G48" s="120"/>
      <c r="H48" s="120"/>
      <c r="I48" s="120"/>
      <c r="J48" s="120"/>
      <c r="K48" s="113"/>
      <c r="M48" s="133" t="s">
        <v>181</v>
      </c>
      <c r="N48" s="113"/>
      <c r="O48" s="44"/>
      <c r="S48" s="47"/>
    </row>
    <row r="49" spans="2:19" ht="67.5" customHeight="1" x14ac:dyDescent="0.35">
      <c r="B49" s="43"/>
      <c r="C49" s="46"/>
      <c r="E49" s="119" t="s">
        <v>102</v>
      </c>
      <c r="F49" s="120"/>
      <c r="G49" s="120"/>
      <c r="H49" s="120"/>
      <c r="I49" s="120"/>
      <c r="J49" s="120"/>
      <c r="K49" s="113"/>
      <c r="M49" s="15" t="s">
        <v>182</v>
      </c>
      <c r="N49" s="16" t="s">
        <v>130</v>
      </c>
      <c r="O49" s="44"/>
      <c r="S49" s="47"/>
    </row>
    <row r="50" spans="2:19" ht="112.5" customHeight="1" x14ac:dyDescent="0.35">
      <c r="B50" s="43"/>
      <c r="C50" s="46"/>
      <c r="D50" s="48"/>
      <c r="E50" s="139" t="s">
        <v>108</v>
      </c>
      <c r="F50" s="113"/>
      <c r="G50" s="84" t="s">
        <v>109</v>
      </c>
      <c r="H50" s="84" t="s">
        <v>110</v>
      </c>
      <c r="I50" s="84" t="s">
        <v>111</v>
      </c>
      <c r="J50" s="84" t="s">
        <v>112</v>
      </c>
      <c r="K50" s="84" t="s">
        <v>113</v>
      </c>
      <c r="M50" s="19" t="s">
        <v>183</v>
      </c>
      <c r="N50" s="84" t="s">
        <v>184</v>
      </c>
      <c r="O50" s="44"/>
      <c r="S50" s="47"/>
    </row>
    <row r="51" spans="2:19" ht="110.25" customHeight="1" x14ac:dyDescent="0.35">
      <c r="B51" s="43"/>
      <c r="C51" s="46"/>
      <c r="E51" s="139" t="s">
        <v>119</v>
      </c>
      <c r="F51" s="113"/>
      <c r="G51" s="84" t="s">
        <v>120</v>
      </c>
      <c r="H51" s="84" t="s">
        <v>121</v>
      </c>
      <c r="I51" s="84" t="s">
        <v>122</v>
      </c>
      <c r="J51" s="84" t="s">
        <v>123</v>
      </c>
      <c r="K51" s="84" t="s">
        <v>124</v>
      </c>
      <c r="M51" s="18" t="s">
        <v>185</v>
      </c>
      <c r="N51" s="84" t="s">
        <v>186</v>
      </c>
      <c r="O51" s="44"/>
      <c r="S51" s="47"/>
    </row>
    <row r="52" spans="2:19" ht="38.25" customHeight="1" x14ac:dyDescent="0.35">
      <c r="B52" s="43"/>
      <c r="C52" s="46"/>
      <c r="E52" s="119" t="s">
        <v>187</v>
      </c>
      <c r="F52" s="119" t="s">
        <v>142</v>
      </c>
      <c r="G52" s="16" t="s">
        <v>188</v>
      </c>
      <c r="H52" s="16" t="s">
        <v>132</v>
      </c>
      <c r="I52" s="16" t="s">
        <v>189</v>
      </c>
      <c r="J52" s="16" t="s">
        <v>134</v>
      </c>
      <c r="K52" s="16" t="s">
        <v>135</v>
      </c>
      <c r="M52" s="17" t="s">
        <v>190</v>
      </c>
      <c r="N52" s="84" t="s">
        <v>191</v>
      </c>
      <c r="O52" s="44"/>
      <c r="S52" s="47"/>
    </row>
    <row r="53" spans="2:19" ht="42" customHeight="1" x14ac:dyDescent="0.35">
      <c r="B53" s="43"/>
      <c r="C53" s="46"/>
      <c r="E53" s="116"/>
      <c r="F53" s="116"/>
      <c r="G53" s="3">
        <v>1</v>
      </c>
      <c r="H53" s="3">
        <v>2</v>
      </c>
      <c r="I53" s="3">
        <v>3</v>
      </c>
      <c r="J53" s="3">
        <v>4</v>
      </c>
      <c r="K53" s="3">
        <v>5</v>
      </c>
      <c r="M53" s="9" t="s">
        <v>192</v>
      </c>
      <c r="N53" s="84" t="s">
        <v>193</v>
      </c>
      <c r="O53" s="44"/>
      <c r="S53" s="47"/>
    </row>
    <row r="54" spans="2:19" ht="33.75" customHeight="1" x14ac:dyDescent="0.35">
      <c r="B54" s="43"/>
      <c r="C54" s="46"/>
      <c r="D54" s="138" t="s">
        <v>194</v>
      </c>
      <c r="E54" s="82" t="s">
        <v>106</v>
      </c>
      <c r="F54" s="3">
        <v>1</v>
      </c>
      <c r="G54" s="29">
        <f t="shared" ref="G54:K58" si="0">+$F54*G$53</f>
        <v>1</v>
      </c>
      <c r="H54" s="29">
        <f t="shared" si="0"/>
        <v>2</v>
      </c>
      <c r="I54" s="29">
        <f t="shared" si="0"/>
        <v>3</v>
      </c>
      <c r="J54" s="29">
        <f t="shared" si="0"/>
        <v>4</v>
      </c>
      <c r="K54" s="17">
        <f t="shared" si="0"/>
        <v>5</v>
      </c>
      <c r="M54" s="46"/>
      <c r="N54" s="46"/>
      <c r="O54" s="44"/>
      <c r="S54" s="47"/>
    </row>
    <row r="55" spans="2:19" ht="39" customHeight="1" x14ac:dyDescent="0.35">
      <c r="B55" s="43"/>
      <c r="C55" s="46"/>
      <c r="D55" s="115"/>
      <c r="E55" s="82" t="s">
        <v>195</v>
      </c>
      <c r="F55" s="3">
        <v>2</v>
      </c>
      <c r="G55" s="29">
        <f t="shared" si="0"/>
        <v>2</v>
      </c>
      <c r="H55" s="29">
        <f t="shared" si="0"/>
        <v>4</v>
      </c>
      <c r="I55" s="17">
        <f t="shared" si="0"/>
        <v>6</v>
      </c>
      <c r="J55" s="17">
        <f t="shared" si="0"/>
        <v>8</v>
      </c>
      <c r="K55" s="18">
        <f t="shared" si="0"/>
        <v>10</v>
      </c>
      <c r="M55" s="112" t="s">
        <v>196</v>
      </c>
      <c r="N55" s="113"/>
      <c r="O55" s="44"/>
      <c r="S55" s="47"/>
    </row>
    <row r="56" spans="2:19" ht="39" customHeight="1" x14ac:dyDescent="0.35">
      <c r="B56" s="43"/>
      <c r="C56" s="46"/>
      <c r="D56" s="115"/>
      <c r="E56" s="82" t="s">
        <v>197</v>
      </c>
      <c r="F56" s="3">
        <v>3</v>
      </c>
      <c r="G56" s="29">
        <f t="shared" si="0"/>
        <v>3</v>
      </c>
      <c r="H56" s="17">
        <f t="shared" si="0"/>
        <v>6</v>
      </c>
      <c r="I56" s="17">
        <f t="shared" si="0"/>
        <v>9</v>
      </c>
      <c r="J56" s="18">
        <f t="shared" si="0"/>
        <v>12</v>
      </c>
      <c r="K56" s="18">
        <f t="shared" si="0"/>
        <v>15</v>
      </c>
      <c r="M56" s="11"/>
      <c r="N56" s="10" t="s">
        <v>198</v>
      </c>
      <c r="O56" s="44"/>
      <c r="S56" s="47"/>
    </row>
    <row r="57" spans="2:19" ht="48.75" customHeight="1" x14ac:dyDescent="0.35">
      <c r="B57" s="43"/>
      <c r="C57" s="46"/>
      <c r="D57" s="115"/>
      <c r="E57" s="82" t="s">
        <v>199</v>
      </c>
      <c r="F57" s="3">
        <v>4</v>
      </c>
      <c r="G57" s="29">
        <f t="shared" si="0"/>
        <v>4</v>
      </c>
      <c r="H57" s="17">
        <f t="shared" si="0"/>
        <v>8</v>
      </c>
      <c r="I57" s="18">
        <f t="shared" si="0"/>
        <v>12</v>
      </c>
      <c r="J57" s="28">
        <f t="shared" si="0"/>
        <v>16</v>
      </c>
      <c r="K57" s="28">
        <f t="shared" si="0"/>
        <v>20</v>
      </c>
      <c r="M57" s="12"/>
      <c r="N57" s="10" t="s">
        <v>200</v>
      </c>
      <c r="O57" s="44"/>
      <c r="S57" s="47"/>
    </row>
    <row r="58" spans="2:19" ht="39" customHeight="1" x14ac:dyDescent="0.35">
      <c r="B58" s="43"/>
      <c r="C58" s="46"/>
      <c r="D58" s="116"/>
      <c r="E58" s="82" t="s">
        <v>201</v>
      </c>
      <c r="F58" s="3">
        <v>5</v>
      </c>
      <c r="G58" s="17">
        <f t="shared" si="0"/>
        <v>5</v>
      </c>
      <c r="H58" s="18">
        <f t="shared" si="0"/>
        <v>10</v>
      </c>
      <c r="I58" s="18">
        <f t="shared" si="0"/>
        <v>15</v>
      </c>
      <c r="J58" s="28">
        <f t="shared" si="0"/>
        <v>20</v>
      </c>
      <c r="K58" s="28">
        <f t="shared" si="0"/>
        <v>25</v>
      </c>
      <c r="M58" s="13"/>
      <c r="N58" s="10" t="s">
        <v>202</v>
      </c>
      <c r="O58" s="44"/>
      <c r="S58" s="47"/>
    </row>
    <row r="59" spans="2:19" ht="46.5" customHeight="1" x14ac:dyDescent="0.35">
      <c r="B59" s="43"/>
      <c r="C59" s="46"/>
      <c r="H59" s="46"/>
      <c r="I59" s="46"/>
      <c r="J59" s="46"/>
      <c r="K59" s="46"/>
      <c r="M59" s="14"/>
      <c r="N59" s="10" t="s">
        <v>203</v>
      </c>
      <c r="O59" s="44"/>
      <c r="S59" s="47"/>
    </row>
    <row r="60" spans="2:19" x14ac:dyDescent="0.35">
      <c r="B60" s="49"/>
      <c r="S60" s="47"/>
    </row>
    <row r="61" spans="2:19" x14ac:dyDescent="0.35">
      <c r="B61" s="49"/>
      <c r="S61" s="47"/>
    </row>
    <row r="62" spans="2:19" x14ac:dyDescent="0.35">
      <c r="B62" s="49"/>
      <c r="S62" s="47"/>
    </row>
    <row r="63" spans="2:19" x14ac:dyDescent="0.35">
      <c r="B63" s="50"/>
      <c r="C63" s="51"/>
      <c r="D63" s="51"/>
      <c r="E63" s="52"/>
      <c r="F63" s="52"/>
      <c r="G63" s="52"/>
      <c r="H63" s="52"/>
      <c r="I63" s="52"/>
      <c r="J63" s="51"/>
      <c r="K63" s="51"/>
      <c r="L63" s="51"/>
      <c r="M63" s="51"/>
      <c r="N63" s="51"/>
      <c r="O63" s="51"/>
      <c r="P63" s="51"/>
      <c r="Q63" s="51"/>
      <c r="R63" s="51"/>
      <c r="S63" s="53"/>
    </row>
    <row r="64" spans="2:19" x14ac:dyDescent="0.35">
      <c r="E64" s="8"/>
      <c r="F64" s="8"/>
      <c r="G64" s="8"/>
      <c r="H64" s="8"/>
      <c r="I64" s="8"/>
    </row>
    <row r="65" spans="5:9" x14ac:dyDescent="0.35">
      <c r="E65" s="8"/>
      <c r="F65" s="8"/>
      <c r="G65" s="8"/>
      <c r="H65" s="8"/>
      <c r="I65" s="8"/>
    </row>
    <row r="66" spans="5:9" x14ac:dyDescent="0.35">
      <c r="E66" s="8"/>
      <c r="F66" s="8"/>
      <c r="G66" s="8"/>
      <c r="H66" s="8"/>
      <c r="I66" s="8"/>
    </row>
    <row r="67" spans="5:9" x14ac:dyDescent="0.35">
      <c r="E67" s="8"/>
      <c r="F67" s="8"/>
      <c r="G67" s="8"/>
      <c r="H67" s="8"/>
      <c r="I67" s="8"/>
    </row>
    <row r="68" spans="5:9" x14ac:dyDescent="0.35">
      <c r="E68" s="8"/>
      <c r="F68" s="8"/>
      <c r="G68" s="8"/>
      <c r="H68" s="8"/>
      <c r="I68" s="8"/>
    </row>
  </sheetData>
  <mergeCells count="63">
    <mergeCell ref="C2:Q3"/>
    <mergeCell ref="K21:P21"/>
    <mergeCell ref="K22:P22"/>
    <mergeCell ref="K23:P23"/>
    <mergeCell ref="G30:H30"/>
    <mergeCell ref="C24:E24"/>
    <mergeCell ref="C25:E25"/>
    <mergeCell ref="C26:E26"/>
    <mergeCell ref="C27:E27"/>
    <mergeCell ref="C28:E28"/>
    <mergeCell ref="J31:J32"/>
    <mergeCell ref="M30:M39"/>
    <mergeCell ref="M29:N29"/>
    <mergeCell ref="J30:K30"/>
    <mergeCell ref="E48:K48"/>
    <mergeCell ref="M48:N48"/>
    <mergeCell ref="C30:E30"/>
    <mergeCell ref="C31:E31"/>
    <mergeCell ref="C35:E35"/>
    <mergeCell ref="C38:E38"/>
    <mergeCell ref="C37:E37"/>
    <mergeCell ref="C33:E33"/>
    <mergeCell ref="C34:E34"/>
    <mergeCell ref="B46:S46"/>
    <mergeCell ref="G31:G33"/>
    <mergeCell ref="D54:D58"/>
    <mergeCell ref="E49:K49"/>
    <mergeCell ref="E50:F50"/>
    <mergeCell ref="E51:F51"/>
    <mergeCell ref="E52:E53"/>
    <mergeCell ref="F52:F53"/>
    <mergeCell ref="R2:R3"/>
    <mergeCell ref="S2:S3"/>
    <mergeCell ref="C22:E23"/>
    <mergeCell ref="I14:J15"/>
    <mergeCell ref="I17:J17"/>
    <mergeCell ref="B7:S7"/>
    <mergeCell ref="I13:O13"/>
    <mergeCell ref="K14:O15"/>
    <mergeCell ref="K16:O17"/>
    <mergeCell ref="K18:O18"/>
    <mergeCell ref="K19:O19"/>
    <mergeCell ref="I19:J19"/>
    <mergeCell ref="R22:S22"/>
    <mergeCell ref="G21:I21"/>
    <mergeCell ref="G22:I22"/>
    <mergeCell ref="C4:Q5"/>
    <mergeCell ref="M55:N55"/>
    <mergeCell ref="B2:B5"/>
    <mergeCell ref="B9:O9"/>
    <mergeCell ref="B13:C13"/>
    <mergeCell ref="E13:G13"/>
    <mergeCell ref="B14:B15"/>
    <mergeCell ref="C14:C15"/>
    <mergeCell ref="E14:E15"/>
    <mergeCell ref="F14:G15"/>
    <mergeCell ref="F16:G16"/>
    <mergeCell ref="F17:G17"/>
    <mergeCell ref="B21:E21"/>
    <mergeCell ref="C29:E29"/>
    <mergeCell ref="C32:E32"/>
    <mergeCell ref="B22:B23"/>
    <mergeCell ref="I18:J18"/>
  </mergeCells>
  <printOptions horizontalCentered="1"/>
  <pageMargins left="0.70866141732283472" right="0.70866141732283472" top="0.74803149606299213" bottom="0.74803149606299213" header="0.31496062992125978" footer="0.31496062992125978"/>
  <pageSetup paperSize="9" scale="39" fitToWidth="0" fitToHeight="0" orientation="landscape"/>
  <rowBreaks count="1" manualBreakCount="1">
    <brk id="45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E986AAE5131745A0EBCBC7421F61CF" ma:contentTypeVersion="11" ma:contentTypeDescription="Crear nuevo documento." ma:contentTypeScope="" ma:versionID="d58e1856c546cb46a9669ce890a09745">
  <xsd:schema xmlns:xsd="http://www.w3.org/2001/XMLSchema" xmlns:xs="http://www.w3.org/2001/XMLSchema" xmlns:p="http://schemas.microsoft.com/office/2006/metadata/properties" xmlns:ns2="16325689-9114-4b04-abb2-e5abd70e84ae" xmlns:ns3="7570dc93-70e9-41fb-93ca-13ef9c8a8773" targetNamespace="http://schemas.microsoft.com/office/2006/metadata/properties" ma:root="true" ma:fieldsID="03f337415c69f5a9f37b8bceeeae46dc" ns2:_="" ns3:_="">
    <xsd:import namespace="16325689-9114-4b04-abb2-e5abd70e84ae"/>
    <xsd:import namespace="7570dc93-70e9-41fb-93ca-13ef9c8a8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25689-9114-4b04-abb2-e5abd70e8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0dc93-70e9-41fb-93ca-13ef9c8a87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39dbc-7f6e-4ef6-8ed3-bd71c752549b}" ma:internalName="TaxCatchAll" ma:showField="CatchAllData" ma:web="7570dc93-70e9-41fb-93ca-13ef9c8a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70dc93-70e9-41fb-93ca-13ef9c8a8773" xsi:nil="true"/>
    <lcf76f155ced4ddcb4097134ff3c332f xmlns="16325689-9114-4b04-abb2-e5abd70e84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1608C1-16C0-456D-8E73-8881A0F4B5D2}"/>
</file>

<file path=customXml/itemProps2.xml><?xml version="1.0" encoding="utf-8"?>
<ds:datastoreItem xmlns:ds="http://schemas.openxmlformats.org/officeDocument/2006/customXml" ds:itemID="{4E4AD683-BCC4-4697-A1E7-996AF4074AD6}"/>
</file>

<file path=customXml/itemProps3.xml><?xml version="1.0" encoding="utf-8"?>
<ds:datastoreItem xmlns:ds="http://schemas.openxmlformats.org/officeDocument/2006/customXml" ds:itemID="{6B0BB04B-C94F-4630-ABBA-DE1930564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 DE RIESGO</vt:lpstr>
      <vt:lpstr>TABLAS DE VALORACIÓN</vt:lpstr>
      <vt:lpstr>'TABLAS DE VALORACIÓN'!Área_de_impresión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Riz Matos</dc:creator>
  <cp:lastModifiedBy>Yohan Andrés Rodríguez Capellán</cp:lastModifiedBy>
  <cp:revision>1</cp:revision>
  <dcterms:created xsi:type="dcterms:W3CDTF">2023-06-01T00:23:13Z</dcterms:created>
  <dcterms:modified xsi:type="dcterms:W3CDTF">2026-01-20T16:37:11Z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0x01010069E986AAE5131745A0EBCBC7421F61CF</vt:lpwstr>
  </property>
</Properties>
</file>